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1515" windowWidth="19095" windowHeight="10320"/>
  </bookViews>
  <sheets>
    <sheet name="на 01.07.2023" sheetId="28" r:id="rId1"/>
  </sheets>
  <definedNames>
    <definedName name="_xlnm._FilterDatabase" localSheetId="0" hidden="1">'на 01.07.2023'!$A$7:$Z$134</definedName>
    <definedName name="_xlnm.Print_Area" localSheetId="0">'на 01.07.2023'!$A$1:$P$133</definedName>
  </definedNames>
  <calcPr calcId="144525"/>
</workbook>
</file>

<file path=xl/calcChain.xml><?xml version="1.0" encoding="utf-8"?>
<calcChain xmlns="http://schemas.openxmlformats.org/spreadsheetml/2006/main">
  <c r="M46" i="28" l="1"/>
  <c r="M43" i="28" l="1"/>
  <c r="L43" i="28"/>
  <c r="K43" i="28"/>
  <c r="L46" i="28"/>
  <c r="K46" i="28"/>
  <c r="H60" i="28" l="1"/>
  <c r="G60" i="28"/>
  <c r="I46" i="28" l="1"/>
  <c r="I33" i="28"/>
  <c r="I43" i="28"/>
  <c r="I132" i="28" l="1"/>
  <c r="N132" i="28"/>
  <c r="M132" i="28"/>
  <c r="L132" i="28"/>
  <c r="K132" i="28"/>
  <c r="H132" i="28"/>
  <c r="G132" i="28"/>
  <c r="F132" i="28"/>
  <c r="E132" i="28"/>
  <c r="J131" i="28"/>
  <c r="D131" i="28"/>
  <c r="J130" i="28"/>
  <c r="D130" i="28"/>
  <c r="J129" i="28"/>
  <c r="D129" i="28"/>
  <c r="J128" i="28"/>
  <c r="D128" i="28"/>
  <c r="J127" i="28"/>
  <c r="D127" i="28"/>
  <c r="J126" i="28"/>
  <c r="D126" i="28"/>
  <c r="J125" i="28"/>
  <c r="D125" i="28"/>
  <c r="J124" i="28"/>
  <c r="D124" i="28"/>
  <c r="J123" i="28"/>
  <c r="D123" i="28"/>
  <c r="J122" i="28"/>
  <c r="D122" i="28"/>
  <c r="J121" i="28"/>
  <c r="D121" i="28"/>
  <c r="J120" i="28"/>
  <c r="D120" i="28"/>
  <c r="J119" i="28"/>
  <c r="D119" i="28"/>
  <c r="J118" i="28"/>
  <c r="D118" i="28"/>
  <c r="J117" i="28"/>
  <c r="D117" i="28"/>
  <c r="J116" i="28"/>
  <c r="D116" i="28"/>
  <c r="J115" i="28"/>
  <c r="D115" i="28"/>
  <c r="J114" i="28"/>
  <c r="D114" i="28"/>
  <c r="J113" i="28"/>
  <c r="D113" i="28"/>
  <c r="J112" i="28"/>
  <c r="D112" i="28"/>
  <c r="J111" i="28"/>
  <c r="D111" i="28"/>
  <c r="J110" i="28"/>
  <c r="D110" i="28"/>
  <c r="J109" i="28"/>
  <c r="D109" i="28"/>
  <c r="J108" i="28"/>
  <c r="D108" i="28"/>
  <c r="J107" i="28"/>
  <c r="D107" i="28"/>
  <c r="J106" i="28"/>
  <c r="D106" i="28"/>
  <c r="J105" i="28"/>
  <c r="D105" i="28"/>
  <c r="J104" i="28"/>
  <c r="D104" i="28"/>
  <c r="J103" i="28"/>
  <c r="D103" i="28"/>
  <c r="J102" i="28"/>
  <c r="D102" i="28"/>
  <c r="J101" i="28"/>
  <c r="D101" i="28"/>
  <c r="J100" i="28"/>
  <c r="D100" i="28"/>
  <c r="J99" i="28"/>
  <c r="D99" i="28"/>
  <c r="J98" i="28"/>
  <c r="D98" i="28"/>
  <c r="J97" i="28"/>
  <c r="D97" i="28"/>
  <c r="J96" i="28"/>
  <c r="D96" i="28"/>
  <c r="J95" i="28"/>
  <c r="D95" i="28"/>
  <c r="J94" i="28"/>
  <c r="D94" i="28"/>
  <c r="J93" i="28"/>
  <c r="D93" i="28"/>
  <c r="J92" i="28"/>
  <c r="D92" i="28"/>
  <c r="J91" i="28"/>
  <c r="D91" i="28"/>
  <c r="J90" i="28"/>
  <c r="D90" i="28"/>
  <c r="J89" i="28"/>
  <c r="D89" i="28"/>
  <c r="J88" i="28"/>
  <c r="D88" i="28"/>
  <c r="J87" i="28"/>
  <c r="D87" i="28"/>
  <c r="J86" i="28"/>
  <c r="D86" i="28"/>
  <c r="J85" i="28"/>
  <c r="D85" i="28"/>
  <c r="J84" i="28"/>
  <c r="D84" i="28"/>
  <c r="J83" i="28"/>
  <c r="D83" i="28"/>
  <c r="J82" i="28"/>
  <c r="D82" i="28"/>
  <c r="J81" i="28"/>
  <c r="D81" i="28"/>
  <c r="J80" i="28"/>
  <c r="D80" i="28"/>
  <c r="J79" i="28"/>
  <c r="D79" i="28"/>
  <c r="J78" i="28"/>
  <c r="D78" i="28"/>
  <c r="J77" i="28"/>
  <c r="D77" i="28"/>
  <c r="J76" i="28"/>
  <c r="D76" i="28"/>
  <c r="J75" i="28"/>
  <c r="D75" i="28"/>
  <c r="J74" i="28"/>
  <c r="D74" i="28"/>
  <c r="J73" i="28"/>
  <c r="D73" i="28"/>
  <c r="J72" i="28"/>
  <c r="D72" i="28"/>
  <c r="J71" i="28"/>
  <c r="D71" i="28"/>
  <c r="J70" i="28"/>
  <c r="D70" i="28"/>
  <c r="J69" i="28"/>
  <c r="D69" i="28"/>
  <c r="J68" i="28"/>
  <c r="D68" i="28"/>
  <c r="J67" i="28"/>
  <c r="D67" i="28"/>
  <c r="J66" i="28"/>
  <c r="D66" i="28"/>
  <c r="J65" i="28"/>
  <c r="D65" i="28"/>
  <c r="J64" i="28"/>
  <c r="D64" i="28"/>
  <c r="J63" i="28"/>
  <c r="D63" i="28"/>
  <c r="J62" i="28"/>
  <c r="D62" i="28"/>
  <c r="J61" i="28"/>
  <c r="D61" i="28"/>
  <c r="J60" i="28"/>
  <c r="D60" i="28"/>
  <c r="J59" i="28"/>
  <c r="D59" i="28"/>
  <c r="J58" i="28"/>
  <c r="D58" i="28"/>
  <c r="J57" i="28"/>
  <c r="D57" i="28"/>
  <c r="J56" i="28"/>
  <c r="D56" i="28"/>
  <c r="J55" i="28"/>
  <c r="D55" i="28"/>
  <c r="J54" i="28"/>
  <c r="D54" i="28"/>
  <c r="J53" i="28"/>
  <c r="D53" i="28"/>
  <c r="J52" i="28"/>
  <c r="D52" i="28"/>
  <c r="J51" i="28"/>
  <c r="D51" i="28"/>
  <c r="J50" i="28"/>
  <c r="D50" i="28"/>
  <c r="J49" i="28"/>
  <c r="D49" i="28"/>
  <c r="J48" i="28"/>
  <c r="D48" i="28"/>
  <c r="J47" i="28"/>
  <c r="D47" i="28"/>
  <c r="J46" i="28"/>
  <c r="D46" i="28"/>
  <c r="J45" i="28"/>
  <c r="D45" i="28"/>
  <c r="J44" i="28"/>
  <c r="D44" i="28"/>
  <c r="J43" i="28"/>
  <c r="D43" i="28"/>
  <c r="J42" i="28"/>
  <c r="D42" i="28"/>
  <c r="J41" i="28"/>
  <c r="D41" i="28"/>
  <c r="J40" i="28"/>
  <c r="D40" i="28"/>
  <c r="J39" i="28"/>
  <c r="D39" i="28"/>
  <c r="J38" i="28"/>
  <c r="D38" i="28"/>
  <c r="J37" i="28"/>
  <c r="D37" i="28"/>
  <c r="J36" i="28"/>
  <c r="D36" i="28"/>
  <c r="J35" i="28"/>
  <c r="D35" i="28"/>
  <c r="J34" i="28"/>
  <c r="D34" i="28"/>
  <c r="J33" i="28"/>
  <c r="D33" i="28"/>
  <c r="J32" i="28"/>
  <c r="D32" i="28"/>
  <c r="J31" i="28"/>
  <c r="D31" i="28"/>
  <c r="J30" i="28"/>
  <c r="D30" i="28"/>
  <c r="J29" i="28"/>
  <c r="D29" i="28"/>
  <c r="J28" i="28"/>
  <c r="D28" i="28"/>
  <c r="J27" i="28"/>
  <c r="D27" i="28"/>
  <c r="J26" i="28"/>
  <c r="D26" i="28"/>
  <c r="J25" i="28"/>
  <c r="D25" i="28"/>
  <c r="J24" i="28"/>
  <c r="D24" i="28"/>
  <c r="J23" i="28"/>
  <c r="D23" i="28"/>
  <c r="J22" i="28"/>
  <c r="D22" i="28"/>
  <c r="J21" i="28"/>
  <c r="D21" i="28"/>
  <c r="J20" i="28"/>
  <c r="D20" i="28"/>
  <c r="J19" i="28"/>
  <c r="D19" i="28"/>
  <c r="J18" i="28"/>
  <c r="D18" i="28"/>
  <c r="J17" i="28"/>
  <c r="D17" i="28"/>
  <c r="J16" i="28"/>
  <c r="D16" i="28"/>
  <c r="J15" i="28"/>
  <c r="D15" i="28"/>
  <c r="J14" i="28"/>
  <c r="D14" i="28"/>
  <c r="J13" i="28"/>
  <c r="D13" i="28"/>
  <c r="J12" i="28"/>
  <c r="D12" i="28"/>
  <c r="J11" i="28"/>
  <c r="D11" i="28"/>
  <c r="J10" i="28"/>
  <c r="D10" i="28"/>
  <c r="J9" i="28"/>
  <c r="D9" i="28"/>
  <c r="J8" i="28"/>
  <c r="D8" i="28"/>
  <c r="J132" i="28" l="1"/>
  <c r="O130" i="28"/>
  <c r="O45" i="28"/>
  <c r="O18" i="28"/>
  <c r="O66" i="28"/>
  <c r="O107" i="28"/>
  <c r="O109" i="28"/>
  <c r="O20" i="28"/>
  <c r="O22" i="28"/>
  <c r="O26" i="28"/>
  <c r="O30" i="28"/>
  <c r="O34" i="28"/>
  <c r="O38" i="28"/>
  <c r="O50" i="28"/>
  <c r="O70" i="28"/>
  <c r="O74" i="28"/>
  <c r="O78" i="28"/>
  <c r="O82" i="28"/>
  <c r="O98" i="28"/>
  <c r="O114" i="28"/>
  <c r="O13" i="28"/>
  <c r="O36" i="28"/>
  <c r="O59" i="28"/>
  <c r="O61" i="28"/>
  <c r="O86" i="28"/>
  <c r="O90" i="28"/>
  <c r="O94" i="28"/>
  <c r="O123" i="28"/>
  <c r="O125" i="28"/>
  <c r="O29" i="28"/>
  <c r="O42" i="28"/>
  <c r="O46" i="28"/>
  <c r="O75" i="28"/>
  <c r="O77" i="28"/>
  <c r="O102" i="28"/>
  <c r="O106" i="28"/>
  <c r="O110" i="28"/>
  <c r="O10" i="28"/>
  <c r="O14" i="28"/>
  <c r="O54" i="28"/>
  <c r="O58" i="28"/>
  <c r="O62" i="28"/>
  <c r="O91" i="28"/>
  <c r="O93" i="28"/>
  <c r="O118" i="28"/>
  <c r="O122" i="28"/>
  <c r="O126" i="28"/>
  <c r="D132" i="28"/>
  <c r="O15" i="28"/>
  <c r="O17" i="28"/>
  <c r="O31" i="28"/>
  <c r="O33" i="28"/>
  <c r="O47" i="28"/>
  <c r="O49" i="28"/>
  <c r="O56" i="28"/>
  <c r="O63" i="28"/>
  <c r="O65" i="28"/>
  <c r="O72" i="28"/>
  <c r="O79" i="28"/>
  <c r="O81" i="28"/>
  <c r="O88" i="28"/>
  <c r="O95" i="28"/>
  <c r="O97" i="28"/>
  <c r="O104" i="28"/>
  <c r="O111" i="28"/>
  <c r="O113" i="28"/>
  <c r="O120" i="28"/>
  <c r="O127" i="28"/>
  <c r="O129" i="28"/>
  <c r="O12" i="28"/>
  <c r="O21" i="28"/>
  <c r="O28" i="28"/>
  <c r="O37" i="28"/>
  <c r="O44" i="28"/>
  <c r="O51" i="28"/>
  <c r="O53" i="28"/>
  <c r="O67" i="28"/>
  <c r="O69" i="28"/>
  <c r="O83" i="28"/>
  <c r="O85" i="28"/>
  <c r="O99" i="28"/>
  <c r="O101" i="28"/>
  <c r="O115" i="28"/>
  <c r="O117" i="28"/>
  <c r="O131" i="28"/>
  <c r="O9" i="28"/>
  <c r="O23" i="28"/>
  <c r="O25" i="28"/>
  <c r="O39" i="28"/>
  <c r="O41" i="28"/>
  <c r="O55" i="28"/>
  <c r="O57" i="28"/>
  <c r="O71" i="28"/>
  <c r="O73" i="28"/>
  <c r="O87" i="28"/>
  <c r="O89" i="28"/>
  <c r="O103" i="28"/>
  <c r="O105" i="28"/>
  <c r="O119" i="28"/>
  <c r="O121" i="28"/>
  <c r="O60" i="28"/>
  <c r="O76" i="28"/>
  <c r="O92" i="28"/>
  <c r="O108" i="28"/>
  <c r="O124" i="28"/>
  <c r="O8" i="28"/>
  <c r="O11" i="28"/>
  <c r="O16" i="28"/>
  <c r="O19" i="28"/>
  <c r="O24" i="28"/>
  <c r="O27" i="28"/>
  <c r="O32" i="28"/>
  <c r="O35" i="28"/>
  <c r="O40" i="28"/>
  <c r="O43" i="28"/>
  <c r="O48" i="28"/>
  <c r="O64" i="28"/>
  <c r="O80" i="28"/>
  <c r="O96" i="28"/>
  <c r="O112" i="28"/>
  <c r="O128" i="28"/>
  <c r="O52" i="28"/>
  <c r="O68" i="28"/>
  <c r="O84" i="28"/>
  <c r="O100" i="28"/>
  <c r="O116" i="28"/>
  <c r="O132" i="28" l="1"/>
</calcChain>
</file>

<file path=xl/sharedStrings.xml><?xml version="1.0" encoding="utf-8"?>
<sst xmlns="http://schemas.openxmlformats.org/spreadsheetml/2006/main" count="399" uniqueCount="292">
  <si>
    <t xml:space="preserve">ОТЧЕТ </t>
  </si>
  <si>
    <t>областного бюджета</t>
  </si>
  <si>
    <t>Курской области на софинансирование расходных  обязательств местных бюджетов на реализацию проекта "Народный бюджет"</t>
  </si>
  <si>
    <t>местного бюджета</t>
  </si>
  <si>
    <t>средств населения</t>
  </si>
  <si>
    <t>№</t>
  </si>
  <si>
    <t>Наименование муниципального образования, представившего заявку</t>
  </si>
  <si>
    <t>по субсидии, передаваемой из областного бюджета бюджетам муниципальных образований</t>
  </si>
  <si>
    <t>Наименование  и местонахождение проекта проекта</t>
  </si>
  <si>
    <t>Всего</t>
  </si>
  <si>
    <t>в том числе:</t>
  </si>
  <si>
    <t>Кассовый расход с начала года</t>
  </si>
  <si>
    <t>% выполнения работ на реализацию проекта за отчетный период</t>
  </si>
  <si>
    <t>Итого:</t>
  </si>
  <si>
    <t>Беловский муниципальный район</t>
  </si>
  <si>
    <t>Горшеченский муниципальный район</t>
  </si>
  <si>
    <t>Касторенский муниципальный район</t>
  </si>
  <si>
    <t>Медвенский муниципальный район</t>
  </si>
  <si>
    <t>Поныровский муниципальный район</t>
  </si>
  <si>
    <t>Пристенский муниципальный район</t>
  </si>
  <si>
    <t>Советский муниципальный район</t>
  </si>
  <si>
    <t>Солнцевский муниципальный район</t>
  </si>
  <si>
    <t>Суджанский муниципальный район</t>
  </si>
  <si>
    <t>Фатежский муниципальный район</t>
  </si>
  <si>
    <t>город Курск</t>
  </si>
  <si>
    <t>город Курчатов</t>
  </si>
  <si>
    <t>средства юридических лиц и индивидуальных предпринимателей</t>
  </si>
  <si>
    <t>Кореневский муниципальный  район</t>
  </si>
  <si>
    <t>Курчатовский муниципальный  район</t>
  </si>
  <si>
    <t>Тимский муниципальный район</t>
  </si>
  <si>
    <t>Хомутовский муниципальный район</t>
  </si>
  <si>
    <t xml:space="preserve">город Курск </t>
  </si>
  <si>
    <t>Рыльский муниципальный район</t>
  </si>
  <si>
    <t>Капитальный ремонт Мокрушанской СОШ, расположенного по адресу: Курская область, Беловский район, с. Мокрушино, Школьная ул., д.20</t>
  </si>
  <si>
    <t>Капитальный ремонт здания Беличанского ДС, расположенного по адресу: Курская область, Беловский район, с. Белица, ул. Советская, д.22а</t>
  </si>
  <si>
    <t>Благоустройство территории муниципального казенного общеобразовательного учреждения "Гошеченская средняя общеобразовательная школа имени Н.И.Жиронкина", расположенного по адресу:306800 Курская область Горшеченский район п. Горшечное пер. Школьный д.1</t>
  </si>
  <si>
    <t>Капитальный ремонт крыши здания МКОУ "Ясеновская СОШ" Горшеченского района Курской области, расположенного по адресу: Курская область, Горшеченский район, с. Ясенки ул. В Третьякевича д.130</t>
  </si>
  <si>
    <t>Благоустройство территории муниципального казенного общеобразовательного учреждения "Солдатская средняя общеобразовательная школа с устройством спортивной площадки", расположенного по адресу: 306800 Курская область Горшеченский район с. Солдатское, ул. Строительная д.1-а</t>
  </si>
  <si>
    <t>Капитальный ремонт кровли МКДОУ "Новокасторенский детский сад" Касторенского района Курской области, расположенного по адресу: Курская область, Касторенский район, пос. Новокасторное , ул. Железнодорожная , д.23</t>
  </si>
  <si>
    <t>Благоустройство территории МКОУ "Толпиская СОШ". Замена ограждения земельного участка, расположенного по адресу: 307442, Курская область, Кореневский район, село Толпино, д.№2</t>
  </si>
  <si>
    <t>Благоустройство территории МКОУ "Толпиская СОШ", расположенного по адресу: 307442, Курская область, Кореневский район, село Толпино, д.№2</t>
  </si>
  <si>
    <t>Капитальный ремонт кровли здания МКОУ "Кремяновская средняя общеобразовательная школа", расположенного по адресу: 307421, Курская область, Кореневский район, село Кремяное, ул. Центральная 4</t>
  </si>
  <si>
    <t>Благоустройство территории МДОУ "Семского детского сада" Мантуровского района Курской области</t>
  </si>
  <si>
    <t>Мантуровский муниципальный район</t>
  </si>
  <si>
    <t>"Благоустройство территории МОКУ "Вторая Рождественская средняя общеобразовательная школа имени С.З. и Г.З.Пискуновых" по адресу: Курская область, Медвенский район, д.Губановка, 6А"</t>
  </si>
  <si>
    <t>Благоустройство территории МКОУ "Поныровская средняя общеобразовательная школа" по адресу Курская область, Поныровский район, п. Поныри, ул. Октябрьская, дом 119в</t>
  </si>
  <si>
    <t>Благоустройство территории МКОУ "Поныровская средняя общеобразовательная школа" по адресу Курская область, Поныровский район, п. Поныри, ул. Веселая, дом 11</t>
  </si>
  <si>
    <t>Благоустройство многофункциональной площадки по адресу: Курская область, Пристенский район, Котовский сельсовет, с. Котово</t>
  </si>
  <si>
    <t>Капитальный ремонт пищеблока и обеденного зала школы (помещения 7, 8, 9 на первом этаже школы) МБОУ "Куйбышевская СОШ", расположенного по адресу: Курская область, Рыльский район, п. им. Куйбышева, ул. Лесная, д.9 "г"</t>
  </si>
  <si>
    <t>"Капитальный ремонт отмостки, приямков и крылец по периметру здания МКДОУ Детский сад "Сказка" Советского района Курской области"</t>
  </si>
  <si>
    <t>Капитальный ремонт (замена) оконных блоков Филиала №2 МКОУ "Шумаковская СОШ" Солнцевского района Курской области, расположенного по адресу: Курская область, Солнцевский район, село Дорохо-Доренское, ул. Молодежная, д.25</t>
  </si>
  <si>
    <t>Капитальный ремонт крыши здания МКОУ "Свердликовская средняя общеобразовательная школа", расположенного по адресу: 307812, Курска область, Суджанский район, с.Свердликово, ул. Церковная , д.6</t>
  </si>
  <si>
    <t>Капитальный ремонт здания МКОУ "Уланковская основная общеобразовательная школа", расположенного по адресу: 307822, Курская область, Суджанский район, с. Уланок, ул. Школьная, д.6</t>
  </si>
  <si>
    <t>Благоустройство территории МКДОУ "Заолешенский детский сад "Золотой колос", расположенного по адресу Курская область, Суджанский район с.Заолешенка, пер.А.Бутенко</t>
  </si>
  <si>
    <t>Капитальный ремонт кровли МКОУ "Быстрецкая СОШ им. Орехова Т.Ф.", расположенного по адресу: 307076, Курская область, Тимский район, с. Быстрецы, ул. Новая, д.22</t>
  </si>
  <si>
    <t>Капитальный ремонт кровли МКДОУ "Тимский детский сад "Солнышко",  расположенного по адресу: 3070060, Курская область, Тимский район, п. Тим, ул. Карла Маркса, д.27</t>
  </si>
  <si>
    <t>Капитальный ремонт  коридоров здания МКОУ "Тимская СОШ им. Н.В. Черных",  по адресу: 307060, Курская область, п. Тим,  ул. Ленина 50</t>
  </si>
  <si>
    <t>Капитальный ремонт пищеблока МКОУ "Фатежская средняя общеобразовательная школа №2" Фатежского района Курской области</t>
  </si>
  <si>
    <t>Капитальный ремонт крыши и конструкции подвесного потолка в спортивном зале Ниженского филиала МКОУ "Покровская средняя общеобразовательная школа"</t>
  </si>
  <si>
    <t>Черемисиновский  муниципальный район</t>
  </si>
  <si>
    <t>Щигровский муниципальный район</t>
  </si>
  <si>
    <t xml:space="preserve">Капитальный ремонт   Мелехенского филиала  МКОУ "Защитенская средняя общеобразовательная школа"  Щигровского района Курской области (замена оконных и дверных блоков) </t>
  </si>
  <si>
    <t>Капитальный ремонт МКОУ "Знаменская средняя общеобразовательная школа" Щигровского района Курской области (Капитальный ремонт кровли здания школы)</t>
  </si>
  <si>
    <t xml:space="preserve">Капитальный ремонт  здания Большеохочевского филиала  МКОУ "Охочевкая средняя общеобразовательная школа"  Щигровского района Курской области (замена оконных и дверных блоков) </t>
  </si>
  <si>
    <t>Капитальный ремонт приточно-вытяжной вентиляции пищеблока МДОУ "Детский сад  № 32 комбинированного вида</t>
  </si>
  <si>
    <t>город Железногорск</t>
  </si>
  <si>
    <t>Капитальный ремонт тротуаров, дорожек и площадки МДОУ "Детский сад № 4 комбинированного вида"</t>
  </si>
  <si>
    <t>Капитальный ремонт пищеблока МДОУ  "Детский сад № 32 комбинированного вида"</t>
  </si>
  <si>
    <t>Капитальный ремонт покрытия проездов и отмостки по периметру здания МДОУ "Детский сад №15 общеразвивающего вида"</t>
  </si>
  <si>
    <t>"Капитальный ремонт приточно-вытяжной вентиляции пищеблока МДОУ ЦРР "Искорка"-детский сад № 24"</t>
  </si>
  <si>
    <t>Капитальный ремонт здания МБОУ "Средняя общеобразовательная школа №1 (замена окон)</t>
  </si>
  <si>
    <t>Капитальный ремонт кровли здания МБДОУ "Детский сад комбинированного вида № 54", расположенного по адресу: г. Курск, ул. Пигорева , д.20</t>
  </si>
  <si>
    <t>Капитальный ремонт здания (замена окон) МБОУ "СОШ № 47 имени С.В. Широбокова" по адресу: г. Курск, 7-й Промышленный переулок, д.9</t>
  </si>
  <si>
    <t>Текущий ремонт кровли здания МБОУ "Средняя общеобразовательная школа № 29 с углубленным изучением отдельных предметов им. И.Н. Зикеева" по адресу: город Курск, ул.Краснополянская, 2а</t>
  </si>
  <si>
    <t>МБДОУ "ЦРР - детский сад № 115", расположенный по адресу: ул. Заводская, 53а в г. Курске. Текущий ремонт.</t>
  </si>
  <si>
    <t>Текущий ремонт системы отопления здания МБОУ "Лицей № 21", расположенного по адресу: г. Курск,ул. Заводская, д.81</t>
  </si>
  <si>
    <t>МБДОУ "Детский сад комбинированного вида №121", расположенный по адресу переулок 2-й Ольховский, дом 30 в г. Курске. Текущий ремонт.</t>
  </si>
  <si>
    <t>Капитальный ремонт фасада МБДОУ "Детский сад комбинированного вида №92", расположенного по адресу: г. Курск проспект Кулакова, 3 "б"</t>
  </si>
  <si>
    <t>Капитальный ремонт кровли здания МБДОУ "Детский сад  №131",по адресу: г. Курск, ул. Менделеева, д.4</t>
  </si>
  <si>
    <t>Ремонт теневых навесов МКДОУ № 2.</t>
  </si>
  <si>
    <t>Капитальный ремонт теневых навесов МБДОУ "Детский сад комбинированного вида № 123", расположенного по адресу: г. Курск, ул. Косухина, д. 11</t>
  </si>
  <si>
    <t>Благоустройство территории по устройству кольцевого дренажа  поля МБУ ДО "Дворец пионеров и школьников г Курска" по адресу г. Курск, ул. Перекальского, д. 1А</t>
  </si>
  <si>
    <t>Благоустройство территорий по устройству гардеробных и ограждения для футбольного поля МБУ ДО "Дворец пионеров и школьников г. Курска" по адресу г. Курск, ул. Перекальского, д. 1А</t>
  </si>
  <si>
    <t>Капитальный ремонт здания МАДОУ "Детский сад №5"</t>
  </si>
  <si>
    <t>Благоустройство территории МБДОУ "Детский сад №9 г. Льгова" расположенного по адресу: г. Льгов, ул. Советская, д.40</t>
  </si>
  <si>
    <t>город Льгов</t>
  </si>
  <si>
    <t>Капитальный ремонт кровли здания МБОУ "Средняя общеобразовательная школа №1  г. Льгова им. В.Б. Бессонова</t>
  </si>
  <si>
    <t>Предусмотренные ассигнования на 2023 год</t>
  </si>
  <si>
    <t>областной бюджет</t>
  </si>
  <si>
    <t>Фактически профинансировано (кассовый расход ГРБС)</t>
  </si>
  <si>
    <t>Благоустройство многофункциональной площадки по адресу: Курская область, пос. Пристень, ул. Советская , 49</t>
  </si>
  <si>
    <t>МБОУ "СОШ № 50 им. Ю.А.Гагарина", расположенная по адресу: ул. Серегина, д.12 в городе Курск. Капитальный ремонт кровли.</t>
  </si>
  <si>
    <t>"Капитальный ремонт кровли в МБОУ "Средняя общеобразовательная школа № 15", расположенного по адресу: г. Курск,ул. Краснознаменная д. 13</t>
  </si>
  <si>
    <t>Капитальный ремонт Коммунаровского ДС (замена пола), расположенного по адресу: Курская область, Беловский район, поселок Коммунар, ул. Дружбы, д.1</t>
  </si>
  <si>
    <t>Благоустройство общественной территории мемориального комплекса в честь воинов-земляков, погибших в период ВОВ 1941-1945 гг.".</t>
  </si>
  <si>
    <t>Замена оконных блоков в здании МКДОУ "Детский сад № 1" Кореневского района Курской области. Капитальный ремонт, расположенного по адресу: Курская область Кореневский район с. Коренево, ул. Гигант</t>
  </si>
  <si>
    <t>"Благоустройство территории (замена ограждения по периметру территории) МКОУ "СОШ № 1 пос. им. К. Либкнехта" Курчатовского района Курской области, по адресу: Курская область, Курчатовский район, пос. им. К. Либкнехта, ул. Пушкина 13"</t>
  </si>
  <si>
    <t>"Капитальный ремонт фасадов МДКОУ "Детский сад "Улыбка" по адресу: Курская область, п. Медвенка, ул. Советская, дом 61"</t>
  </si>
  <si>
    <t>Капитальный ремонт здания МБДОУ "ЦРР - детский сад "Марьино", расположенного по адресу: 307341, Курская область, Рыльский район, пос. Марьино, ул. Садовая, д.3</t>
  </si>
  <si>
    <t>Благоустройство территории МБДОУ "Детский сад "Родничок" (устройство асфальтированных дорожек, площадок для игр), устройство спортивной площадки со специальным покрытием (резиновая крошка) размером 8*15м., установка малых игровых форм на участке  МБДОУ "Детский сад "Родничек" находящегося по адресу: 307344, Курская область, Рыльский район, пос. им. Куйбышева, ул. Лесная, д.8"г"</t>
  </si>
  <si>
    <t>Капитальный ремонт помещений здания муниципального казенного общеобразовательного учреждения "Суджанская средняя общеобразовательная школа №1" Суджаснокого района Курской области, расположенного по адресу: Курская область г. Суджа ул. 1 Мая д.15</t>
  </si>
  <si>
    <t>Капитальный ремонт здания МКДОУ ""Детский сад "Золотой улей", расположенного по адресу Курская область, Суджанский район, сл. Гончаровка ул. Мира, д.№72А</t>
  </si>
  <si>
    <t>Капитальный ремонт здания МКДОУ "Детский сад №7", расположенного по адресу Курская область, г. Суджа, пер. Заводской, 21А</t>
  </si>
  <si>
    <t>Капитальный ремонт кровли здания муниципального казенного общеобразовательного учреждения "Суджанская средняя общеобразовательная школа №1" Суджанского района Курской области, расположенного по адресу: Курская область г. Суджа ул. Щепкина д.11</t>
  </si>
  <si>
    <t>Капитальный ремонт кровли здания муниципального казенного общеобразовательного учреждения "Суджанская средняя общеобразовательная школа №1" Суджанского района Курской области, расположенного по адресу: Курская область г. Суджа ул.1 Мая д.15</t>
  </si>
  <si>
    <t>Капитальный ремонт здания МКДОУ "Детский сад №8", расположенного по адресу Курская область, г. Суджа, пер.1 Мая, д.2</t>
  </si>
  <si>
    <t>Капитальный ремонт входной группы здания МКОУ "Волобуевская СОШ", расположенного по адресу: 307073, Курская область, Тимский район, д. Постояновка, ул. Парковая, д.6</t>
  </si>
  <si>
    <t>Капитальный ремонт окон и  входной группы здания МКОУ "Становская  СОШ", расположенного по адресу: 307081, Курская область, Тимский район, с. Становое, ул.Бахаровская, д.41</t>
  </si>
  <si>
    <t>Капитальный ремонт  помещений здания МКОУ "Успенская средняя общеобразовательная школа им. С.К.Косинова", расположенного по адресу: Курская область, Тимский район, с. Успенка, ул. Школьная, д.3</t>
  </si>
  <si>
    <t>Капитальный ремонт 2-х этажного здания по адресу: Курская область, Фатежский район, г. Фатеж, ул. К. Маркса, 27. Наружная сеть канализации.</t>
  </si>
  <si>
    <t>Капитальный ремонт 2-х этажного здания по адресу: Курская область, Фатежский район, г. Фатеж, ул. К. Маркса, 27. Капитальный ремонт кровли.</t>
  </si>
  <si>
    <t>Капитальный ремонт здания МКОУ "Гламаздинская средняя общеобразовательная школа", расположенного по адресу: Курская область, Хомутовский район, с.Гламаздино ул. Новая, д.13</t>
  </si>
  <si>
    <t>Капитальный ремонт  пищеблока Титовского филиала  МКОУ "Защитенская средняя общеобразовательная школа", расположенного по адресу: Курская область, Щигровский район, д. Басово, ул. Молодёжная, д.7</t>
  </si>
  <si>
    <t>Капитальный ремонт кровли здания Титовского филиала МКОУ "Защитенская средняя общеобразовательная школа", расположенная по адресу: Курская область , Щигровский район, д. Басово, ул. Молодёжная ,д.7</t>
  </si>
  <si>
    <t>Капитальный ремонт МБОУ "СОШ №39 им. К.Ф. Ольшанского" (ремонт спортзала) в г. Курск</t>
  </si>
  <si>
    <t>Капитальный ремонт фасада и оконных блоков муниципального бюджетного общеобразовательного учреждения "Средняя общеобразовательная школа №20 имени А.А. Хмелевского", расположенного по адресу: г. Курск, ул. Комарова, д.3</t>
  </si>
  <si>
    <t>Капитальный ремонт фасада здания МБДОУ "Центр развития ребенка - детский сад №97", расположенного по адресу: г. Курск, ул. 3-я Песковская, дом 29</t>
  </si>
  <si>
    <t>Капитальный ремонт фасада здания МБДОУ "Детский сад комбинированного вида № 62 " расположенного по адресу: г. Курск, ул. Сумская, д.42Б</t>
  </si>
  <si>
    <t>Капитальный ремонт фасада МБДОУ "Детский сад комбинированного вида № 67" по ул. Народная, д.18, г. Курска</t>
  </si>
  <si>
    <t>Капитальный ремонт помещений МБОУ "Средняя общеобразовательная школа №1" (ремонт санузлов)</t>
  </si>
  <si>
    <t>Капитальный ремонт здания МБДОУ "Детский сад комбинированного вида №95", расположенного по проезду Магистральному, 9Б в г. Курске на устройство вентилируемого фасада с утеплением</t>
  </si>
  <si>
    <t>Капитальный ремонт лестничных клеток здания МБОУ "Средняя общеобразовательная школа № 46" по адресу: Курская область, г. Курск, ул. Комарова, д.27</t>
  </si>
  <si>
    <t>Капитальный ремонт МБОУ "Средняя общеобразовательная школа № 48  им.Р.М.Каменева" (ремонт помещений и замена дверных блоков) по адресу: г. Курск, ул. Серегина, д.17</t>
  </si>
  <si>
    <t>Капитальный ремонт (замена оконных блоков) МБДОУ "Детский сад комбинированного вида №92", расположенного по адресу: г. Курск проспект Кулакова, 3 "б"</t>
  </si>
  <si>
    <t>Капитальный ремонт кровли МБОУ "СОШ № 42", расположенного по адресу: г. Курск, ул. Школьная, д.1а</t>
  </si>
  <si>
    <t>"Благоустройство спортивной площадки МБОУ "Средняя общеобразовательная школа № 50 им.Ю.А.Гагарина" города Курска, расположенной по адресу: г. Курск, ул. Серегина, д.12"</t>
  </si>
  <si>
    <t>Капитальный ремонт пищеблока в МБОУ "СОШ №30", расположенного по адресу: г. Курск, ул. Серегина, 41</t>
  </si>
  <si>
    <t>"Капитальный ремонт МБДОУ "Детский сад комбинированного вида №128" (Ремонт крылец)" по адресу: г. Курск, ул.Косухина, д.33.</t>
  </si>
  <si>
    <t>МБОУ "Средняя общеобразовательная школа № 30", расположенной по адресу: улица Серегина, д.41 в г. Курске Текущий ремонт</t>
  </si>
  <si>
    <t>Капитальный ремонт МБОУ "Средняя общеобразовательная школа № 49" (замена оконных блоков), расположенного по адресу: г. Курск, ул. Дейнеки, д.36</t>
  </si>
  <si>
    <t>"Благоустройство территории МБДОУ "Детский сад комбинированного вида № 127", расположенного по адресу: г. Курск Элеваторный переулок дом 7"</t>
  </si>
  <si>
    <t xml:space="preserve">Капитальный ремонт (замена оконных блоков и дверей) здания МБДОУ "Центр развития ребенка - детский сад №113", расположенного по адресу г. Курск, ул. Черняховского 26. </t>
  </si>
  <si>
    <t>"Капитальный ремонт фасада МБДОУ "Детский сад комбинированного вида № 110", расположенного по адресу: г. Курск, Магистральный проезд, 18"</t>
  </si>
  <si>
    <t>"Капитальный ремонт отдельных помещений (групповой ячейки 1-го этажа и туалетной и буфетной групповой ячейки 2-го этажа) МБДОУ "Детский сад общеразвивающего вида № 40" по адресу: г. Курск, ул.Краснополянская, д.29"</t>
  </si>
  <si>
    <t>"Капитальный ремонт здания (замена оконных и дверных заполнений), ремонт овощехранилища и кровель теневых навесов МБДОУ "Детский сад № 117", г. Курск, проезд Сергеева, д.6.</t>
  </si>
  <si>
    <t>"Благоустройство части тротуарного покрытия территории МБОУ "Средняя общеобразовательная школа № 43 им. Г.К.Жукова" по адресу: г. Курск, ул. Белгородская, д.21"</t>
  </si>
  <si>
    <t>Благоустройство территории МБОУ "Средняя общеобразовательная школа с углубленным изучением отдельных предметов № 3", расположенного по адресу: 305023, Курская область, г. Курск, ул. 3-я Песковская, 23.</t>
  </si>
  <si>
    <t>МБДОУ "Центр развития ребенка-детский сад №91", расположенный по адресу: ул. Энергетиков, д. №9а в г. Курске. Благоустройство территории.</t>
  </si>
  <si>
    <t>Капитальный ремонт МБОУ "Средняя общеобразовательная школа №38" расположенного по адресу: г. Курск, ул. Островского, 10А (замена оконных блоков)</t>
  </si>
  <si>
    <t>"Капитальный ремонт санузлов здания МБДОУ "Детский сад комбинированного вида № 82" по адресу: г. Курск, ул. Союзная, д.55а"</t>
  </si>
  <si>
    <t>"МБДОУ "Детский сад комбинированного вида № 104", расположенный по ул. Сумская, 48б в г. Курске. Благоустройство территории".</t>
  </si>
  <si>
    <t>"Капитальный ремонт наружной водосточной системы и цоколя здания школы МБОУ СОШ № 9 им. А.Е. Боровых по адресу: г. Курск, ул. Верхняя Казацкая"</t>
  </si>
  <si>
    <t>"Капитальный ремонт окон здания МБОУ "СОШ № 51" г. Курск</t>
  </si>
  <si>
    <t>Капитальный ремонт цокольной части фасада, капитальный ремонт эвакуационной лестничной клетки  с заменой витража в здании МБОУ "Гимназия № 44" по адресу: г. Курск, переулок Блинова, д. 7 А</t>
  </si>
  <si>
    <t>"МБДОУ "Детский сад комбинированного вида № 67", расположенный по ул. Народная, 18 в г. Курске. Благоустройство территории."</t>
  </si>
  <si>
    <t>"Благоустройство межшкольного стадиона МБОУ "Средняя общеобразовательная школа № 50 им. Ю.А.Гагарина" города Курска расположенного по ул. Серегина, д.12"</t>
  </si>
  <si>
    <t>"Капитальный ремонт окон здания МБДОУ "Детский сад комбинированного вида № 31" расположенного по адресу: 305004 г. Курск, улица Гоголя, д.29А"</t>
  </si>
  <si>
    <t>"Капитальный ремонт фасада здания МБДОУ "Детский сад комбинированного вида № 84", расположенного по адресу: г. Курск, ул. Союзная, дом 63 б"</t>
  </si>
  <si>
    <t>"Благоустройство территории МБОУ СОШ №62 (оборудование УТК "Полоса препятствий", метеостанция, изготовление эмблемы школы, оборудование безопасного покрытия детской игровой площадки) по адресу: г. Курск, проспект Анатолия Дериглазова, зд.101".</t>
  </si>
  <si>
    <t>Капитальный ремонт фасада МБДОУ "Детский сад комбинированного вида № 108",  г. Курск, ул. Чернышевского, 9 2-этап</t>
  </si>
  <si>
    <t>"Благоустройство территории МБДОУ "Детский сад № 112" по адресу: г. Курск, проспект Дружбы, д. 8</t>
  </si>
  <si>
    <t>Текущий ремонт отдельных помещений, лестничных клеток и входов в здание МБДОУ "Детский сад комбинированного вида № 3" по адресу: г. Курск, проспект Победы, д.20.</t>
  </si>
  <si>
    <t>"Благоустройство территории МБОУ "Средняя общеобразовательная школа № 31 имени А.М. Ломакина", расположенного по адресу: г. Курск, ул. Школьная, д. 3Б</t>
  </si>
  <si>
    <t>"Капитальный ремонт кровли в МБОУ "Средняя общеобразовательная школа № 36", расположенного по адресу: г. Курск, ул. Станционная, дом 8"</t>
  </si>
  <si>
    <t>Благоустройство территории МБДОУ "Центр развития ребенка-детский сад № 103" по адресу: г. Курск, ул. Большевиков, д.93.</t>
  </si>
  <si>
    <t>"Средняя общеобразовательная школа №13", расположенная по адресу: ул. 1-я Офицерская, 29 в г. Курске. Благоустройство территории"</t>
  </si>
  <si>
    <t>Капитальный ремонт актового зала МБОУ "Средняя общеобразовательная школа № 57", расположенного по адресу: 305038 г. Курск, улица К. Воробьёва, 13"</t>
  </si>
  <si>
    <t>МБОУ "Средняя общеобразовательная школа № 19", расположенной по адресу: ул. Павлуновского, 99 в г. Курске Благоустройство территории</t>
  </si>
  <si>
    <t>Капитальный ремонт кровли здания литер А1 МБОУ ДО "Дворец пионеров  и школьников г. Курска, расположенного по адресу г. Курск, ул. Перекальского, д. 1А</t>
  </si>
  <si>
    <t>Благоустройство территории по устройству искусственного покрытия футбольного поля МБУ ДО "Дворец пионеров и школьников г. Курска" по адресу: г. Курск, ул. Перекальского, д. 1А</t>
  </si>
  <si>
    <t>Капитальный ремонт системы отопления МБОУ ДО "Дворец пионеров и школьников г. Курска по адресу: г. Курск, ул. Ленина, 43"</t>
  </si>
  <si>
    <t>Капитальный ремонт здания МАДОУ "Детский сад №4"</t>
  </si>
  <si>
    <t>Благоустройство территории МАДОУ "Детский сад общеразвивающего вида №7 "Сказка", расположенного по адресу: 307250 Россия, Курская область, г. Курчатов, ул. Строителей д.2</t>
  </si>
  <si>
    <t>Капитальный ремонт помещений актового зала МБОУ "Рыльская СОШ №4", расположенной по адресу: 307370, Курская область, Рыльский район, г. Рыльск, ул.Р.Люксембург, д.50</t>
  </si>
  <si>
    <t>Капитальный ремонт пищеблока МДОУ ЦРР "Искорка" - детский сад № 24</t>
  </si>
  <si>
    <t>004.07.01.0320214015.200                                                        004.07.01.03202S4015.200</t>
  </si>
  <si>
    <t>004.07.01.0320214016.200                                                        004.07.01.03202S4016.200</t>
  </si>
  <si>
    <t>004.07.02.0320414017.200                                                        004.07.02.03204S4017.200</t>
  </si>
  <si>
    <t>004.07.02.0320414018.200                                                        004.07.02.03204S4018.200</t>
  </si>
  <si>
    <t>002.0702.03 2 02 14007.200                                                                                002.0702.03 2 02 S4007.200</t>
  </si>
  <si>
    <t>002.0702.03 2 02 14008.200                                                                                002.0702.03 2 02 S4008.200</t>
  </si>
  <si>
    <t>002.0702.03 2 02 14009.200                                                                                002.0702.03 2 02 S4009.200</t>
  </si>
  <si>
    <t>003 .0701.03 2 04 14010.200                                                     003 .0701.03 2 04 S4010.200</t>
  </si>
  <si>
    <t>003.07 01.03 2  01 14005.200                                                       003.07 01.03 2  01 S4005.200</t>
  </si>
  <si>
    <t>003.0702.03 2 02 14006.200                                                     003.0702.03 2 02 S4006.200</t>
  </si>
  <si>
    <t>003.0702.03 2 02 14007.200                                                       003.0702.03 2 02 S4007.200</t>
  </si>
  <si>
    <t>003.0702.03 2 02 14008.200                                                       003.0702.03 2 02 S4008.200</t>
  </si>
  <si>
    <t>002.0702.03 2 02 14001.200                                                                                002.0702.03 2 02 S4001.200</t>
  </si>
  <si>
    <t>003.0701.03 201 14001.200                                                       003.0701.03 201 S4001.200</t>
  </si>
  <si>
    <t>006.0701.032 02 14001.200                                                       006.0701.032 02 S4001.200</t>
  </si>
  <si>
    <t>006.0702.032 04 14002.200                                                       006.0702.032 04 S4002.200</t>
  </si>
  <si>
    <t>004.0702.03 1 02 14002.200                                                       004.0702.03 1 02 S4002.200</t>
  </si>
  <si>
    <t>004.0702.03 1 02 14001.200                                                       004.0702.03 1 02 S4001.200</t>
  </si>
  <si>
    <t>005.0701.03.2.01.14005.600                                                      005.0701.03.2.01.S4005.600</t>
  </si>
  <si>
    <t>005.0701.032.01.14006.600                                                       005.0701.032.01.S4006.600</t>
  </si>
  <si>
    <t>005.0702.032.02.14007.600          005.0702.032.02.S4007.600</t>
  </si>
  <si>
    <t>005.0702.032.02.14008.600                                                       005.0702.032.02.S4008.600</t>
  </si>
  <si>
    <t>003.0702.03 2 01 14303.200                                                      003.0702.03 2 01 S4303.200</t>
  </si>
  <si>
    <t>003.0702.03 2 01 14304.200                                                      003.0702.03 2 01 S4304.200</t>
  </si>
  <si>
    <t>002.0701.03 2 08 14007.200                                                      002.0701.03 2 08 S4007.200</t>
  </si>
  <si>
    <t>КБК (местный бюджет)</t>
  </si>
  <si>
    <t>006.0702.03 2 02 14026.200                                                                                       006.0702.03 2 02 S4026.200</t>
  </si>
  <si>
    <t>003.0701.03 2 01.14016.200                                                       003.0701.03 2 01.S4016.200</t>
  </si>
  <si>
    <t>003.0701.03 2 01.14019.200                                                       003.0701.03 2 01.S4019.200</t>
  </si>
  <si>
    <t>003.0701.03 2 01.14020.200                                                       003.0701.03 2 01.S4020.200</t>
  </si>
  <si>
    <t>003.0701.03 2 01.14024.200                                                       003.0701.03 2 01.S4024.200</t>
  </si>
  <si>
    <t>003.0702.03 2 03.14017.200                                                       003.0702.03 2 03.S4017.200</t>
  </si>
  <si>
    <t>003.0702.03 2 03.14018.200                                                       003.0702.03 2 03.S4018.200</t>
  </si>
  <si>
    <t>003.0702.03 2 03.14021.200                                                       003.0702.03 2 03.S4021.200</t>
  </si>
  <si>
    <t>003.0702.03 2 03.14022.200                                                       003.0702.03 2 03.S4022.200</t>
  </si>
  <si>
    <t>003.0702.03 2 03.14023.200                                                       003.0702.03 2 03.S4023.200</t>
  </si>
  <si>
    <t>003.0701.03.2.02.14004.200                                                      003.0701.03.2.02.S4004.200</t>
  </si>
  <si>
    <t>003.0702.03.2.05.14005.200                                                      003.0702.03.2.05.S4005.200</t>
  </si>
  <si>
    <t>003.0702.03.2.05.14006.200                                                      003.0702.03.2.05.S4006.200</t>
  </si>
  <si>
    <t>003.0702.03.2.05.14007.200                                                      003.0702.03.2.05.S4007.200</t>
  </si>
  <si>
    <t>003.0702.03.2.05.14008.200                                                      003.0702.03.2.05.S4008.200</t>
  </si>
  <si>
    <t>003.0702.03.2.05.14009.200                                                      003.0702.03.2.05.S4009.200</t>
  </si>
  <si>
    <t>003.0702.03.2.02.14001.200                        003.0702.03.2.02.S4001.200</t>
  </si>
  <si>
    <t>001.0703.03.3.01.14002.600                        001.0703.03.3.01.S4002.600</t>
  </si>
  <si>
    <t>001.0703.03.3.01.14001.600                        001.0703.03.3.01.S4001.600</t>
  </si>
  <si>
    <t>003.0702.03 2 04 14010.200                                                      003.0702.03 2 04 S4010.200</t>
  </si>
  <si>
    <t>901.0702.3 2 02 14059.200                                                        901.0702.3 2 02 S4059.200</t>
  </si>
  <si>
    <t>901.0702.3 2 02 14060.200                                                        901.0702.3 2 02 S4060.200</t>
  </si>
  <si>
    <t>901.0702.3 2 02 14061.200                                                        901.0702.3 2 02 S4061.200</t>
  </si>
  <si>
    <t>901.0702.3 20 2 14062.200                                                        901.0702.3 20 2 S4062.200</t>
  </si>
  <si>
    <t>901.0702.3 20 2 14063.200                                                        901.0702.3 20 2 S4063.200</t>
  </si>
  <si>
    <t>002.07 02.032 02 14001.200                                                      002.07 02 032 02 S4001.200</t>
  </si>
  <si>
    <t>700.07 01 03 2 02 14007.200                                                     700.07 01 03 2 02 S4007.200</t>
  </si>
  <si>
    <t xml:space="preserve">700.07 01 03 2 02 14009.200                                                     700.07 01 03 2 02 S4009.200 </t>
  </si>
  <si>
    <t xml:space="preserve">700.07 01 03 2 02 14010.200                                                      700.07 01 03 2 02 S4010.200 </t>
  </si>
  <si>
    <t>700.07 01 03 2 02 14011.200                                                     700.07 01 03 2 02 S4011.200</t>
  </si>
  <si>
    <t>700.07 01 03 2 02 14012.200                                                     700.07 01 03 2 02 S4012.200</t>
  </si>
  <si>
    <t>700.07 01 03 2 02 14013.200                                                     700.07 01 03 2 02 S4013.200</t>
  </si>
  <si>
    <t xml:space="preserve">005.0701.80.4.00.14015.600                                                      005.0701.80.4.00.S4015.600
</t>
  </si>
  <si>
    <t xml:space="preserve">005.07 01 80 4 00 14016.600
005.07 01 80 4 00 S4016.600
</t>
  </si>
  <si>
    <t xml:space="preserve">005.07 01 80 4 00 14017.600
005.07 01 80 4 00 S4017.600
</t>
  </si>
  <si>
    <t>001.0701.03 2 08 14002.600                                                      001.0701.03 2 08 S4002.600</t>
  </si>
  <si>
    <t>001.0702.03 2 08 14003.600                                                      001.0702.03 2 08 S4003.600</t>
  </si>
  <si>
    <t>903.07 01.77 4 00 14310.600                                                     903.07 01.77 4 00 S4310.600</t>
  </si>
  <si>
    <t>903.07 01.77 4 00 14314.600                                                     903.07 01.77 4 00 S4314.600</t>
  </si>
  <si>
    <t>903.07 01.77 4 00 14316.600                                                     903.07 01.77 4 00 S4316.600</t>
  </si>
  <si>
    <t>903.07 01.77 4 00 14317.600
903.07 01.77 4 00 S4317.600</t>
  </si>
  <si>
    <t>903.07 01.77 4 00 14320.600                                                      903.07 01.77 4 00 S4320.600</t>
  </si>
  <si>
    <t>903.07 01.77 4 00 14322.600                                                     903.07 01.77 4 00 S4322.600</t>
  </si>
  <si>
    <t>903.07 01.77 4 00 14324.600                                                      903.07 01.77 4 00 S4324.600</t>
  </si>
  <si>
    <t>903.07 01.77 4 00 14325.600                                                                               903.07 01.77 4 00 S4325.600</t>
  </si>
  <si>
    <t>903.07 01.77 4 00 14326.600                                               903.07 01.77 4 00 S4326.600</t>
  </si>
  <si>
    <t xml:space="preserve">903.07 01.77 4 00 14328.600
903.07 01.77 4 00 S4328.600
</t>
  </si>
  <si>
    <t xml:space="preserve">903.07 01.77 4 00 14332.600
903.07 01.77 4 00 S4332.600
</t>
  </si>
  <si>
    <t>903.07 01.77 4 00 14335.600                                                     903.07 01.77 4 00 S4335.600</t>
  </si>
  <si>
    <t>903.07 01.77 4 00 14336.600                                                     903.07 01.77 4 00 S4336.600</t>
  </si>
  <si>
    <t>903.07 01.77 4 00 14337.600                                                     903.07 01.77 4 00 S4337.600</t>
  </si>
  <si>
    <t>903.07 01.77 4 00 14338.600                                                     903.07 01.77 4 00 S4338.600</t>
  </si>
  <si>
    <t>903.07 01.77 4 00 14339.600                                                      903.07 01.77 4 00 S4339.600</t>
  </si>
  <si>
    <t>903.07 01.77 4 00 14342.600                                                      903.07 01.77 4 00 S4342.600</t>
  </si>
  <si>
    <t>903.07 01.77 4 00 14344.600                                                     903.07 01.77 4 00 S4344.600</t>
  </si>
  <si>
    <t>903.07 01.77 4 00 14345.600
903.07 01.77 4 00 S4345.600</t>
  </si>
  <si>
    <t>903.07 01.77 4 00 14349.600                                                       903.07 01.77 4 00 S4349.600</t>
  </si>
  <si>
    <t xml:space="preserve">903.07 01.77 4 00 14351.600                                                     903.07 01.77 4 00 S4351.600
</t>
  </si>
  <si>
    <t xml:space="preserve">903.07 01.77 4 00 14352.600                                                     903.07 01.77 4 00 S4352.600
</t>
  </si>
  <si>
    <t>903.07 01.77 4 00 14354.600                                                      903.07 01.77 4 00 S4354.600</t>
  </si>
  <si>
    <t xml:space="preserve">903.07 01.77 4 00 14355.600                                                     903.07 01.77 4 00 S4355.600
</t>
  </si>
  <si>
    <t>903.07 01.77 4 00 14356.600                                                      903.07 01.77 4 00 S4356.600</t>
  </si>
  <si>
    <t>903.07 01.77 4 00 14360.200                                                       903.07 01.77 4 00 S4360.200</t>
  </si>
  <si>
    <t>903.07 01.77 4 00 14361.600                                                     903.07 01 77 4 00 S4361.600</t>
  </si>
  <si>
    <t>903.07 01.77 4 00 14368.600                                                     903.07 01.77 4 00 S4368.600</t>
  </si>
  <si>
    <t>903.07 03.77 4 00 14370.600                                                     903.07 03.77 4 00 S4370.600</t>
  </si>
  <si>
    <t>903.07 03.77 4 00 14371.600                                                        903.07 03.77 4 00 S4371.600</t>
  </si>
  <si>
    <t>903.07 03.77 4 00 14372.600                                                     903.07 03.77 4 00 S4372.600</t>
  </si>
  <si>
    <t>903.07 03.77 4 00 14373.600
903.07 03.77 4 00 S4373.600</t>
  </si>
  <si>
    <t>903.07 03.77 4 00 14374.600                                                     903.07 03.77 4 00 S4374.600</t>
  </si>
  <si>
    <t>903.07 02.77 4 00 14309.600                                                     903.07 02.77 4 00 S4309.600</t>
  </si>
  <si>
    <t>903.07 02.77 4 00 14311.600                                                     903.07 02.77 4 00 S4311.600</t>
  </si>
  <si>
    <t>903.07 02.77 4 00 14312.600                                                     903.07 02.77 4 00 S4312.600</t>
  </si>
  <si>
    <t>903.07 02.77 4 00 14313.600                                                     903.07 02.77 4 00 S4313.600</t>
  </si>
  <si>
    <t>903.07 02.77 4 00 14315.600                                                                                         903.07 02.77 4 00 S4315.600</t>
  </si>
  <si>
    <t>903.07 02.77 4 00 14318.600                                                      903.07 02.77 4 00 S4318.600</t>
  </si>
  <si>
    <t>903.07 02.77 4 00 14319.600                                                      903.07 02.77 4 00 S4319.600</t>
  </si>
  <si>
    <t>903.07 02.77 4 00 14321.600                                                      903.07 02.77 4 00 S4321.600</t>
  </si>
  <si>
    <t>903.07 02.77 4 00 14323.600                                                      903.07 02.77 4 00 S4323.600</t>
  </si>
  <si>
    <t>903.07 02.77 4 00 14327.600                                                       903.07 02.77 4 00 S4327.600</t>
  </si>
  <si>
    <t xml:space="preserve">903.07 02.77 4 00 14329.600                                                                                       903.07 02.77 4 00 S4329.600
</t>
  </si>
  <si>
    <t>903.07 02.77 4 00 14330.600
903.07 02.77 4 00 S4330.600</t>
  </si>
  <si>
    <t>903.07 02.77 4 00 14331.600                                                     903.07 02.77 4 00 S4331.600</t>
  </si>
  <si>
    <t>903.07 02.77 4 00 14333.600
903.07 02.77 4 00 S4333.600</t>
  </si>
  <si>
    <t>903.07 02.77 4 00 14334.600                                                       903.07 02.77 4 00 S4334.600</t>
  </si>
  <si>
    <t>903.07 02.77 4 00 14340.600                                                     903.07 02.77 4 00 S4340.600</t>
  </si>
  <si>
    <t>903.07 02.77 4 00 14341.600                                                     903.07 02.77 4 00 S4341.600</t>
  </si>
  <si>
    <t xml:space="preserve">903.07 02.77 4 00 14343.600
903.07 02.77 4 00 S4343.600
</t>
  </si>
  <si>
    <t>903.07 02.77 4 00 14346.600                                                     903.07 02.77 4 00 S4346.600</t>
  </si>
  <si>
    <t>903.07 02.77 4 00 14347.600                                                     903.07 02.77 4 00 S4347.600</t>
  </si>
  <si>
    <t>903.07 02.77 4 00 14348.600                                                      903.07 02.77 4 00 S4348.600</t>
  </si>
  <si>
    <t>903.07 02.77 4 00 14350.600                                               903.07 02.77 4 00 S4350.600</t>
  </si>
  <si>
    <t>903.07 02.77 4 00 14353.600                                                     903.07 02.77 4 00 S4353.600</t>
  </si>
  <si>
    <t>903.07 02.77 4 00 14357.600                                                          903.07 02.77 4 00 S4357.600</t>
  </si>
  <si>
    <t>903.07 02.77 4 00 14358.600                                                     903.07 02.77 4 00 S4358.600</t>
  </si>
  <si>
    <t xml:space="preserve">903.07 02.77 4 00 14359.600                                                                                           903.07 02.77 4 00 S4359.600   </t>
  </si>
  <si>
    <t>903.07 02.77 4 00 14362.600
903.07 02.77 4 00 S4362.600</t>
  </si>
  <si>
    <t>903.07 02.77 4 00 14363.600
903.07 02.77 4 00 S4363.600</t>
  </si>
  <si>
    <t>903.07 02.77 4 00 14369.600                                                      903.07 02.77 4 00 S4369.600</t>
  </si>
  <si>
    <t>Исполнитель: В.В. Стародубцева  тел. 70-06-02</t>
  </si>
  <si>
    <t>по состоянию на 1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</si>
</sst>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2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12"/>
      <name val="Arial Cyr"/>
      <charset val="204"/>
    </font>
    <font>
      <sz val="24"/>
      <color theme="1"/>
      <name val="Times New Roman"/>
      <family val="1"/>
      <charset val="204"/>
    </font>
    <font>
      <sz val="24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28">
    <xf numFmtId="0" fontId="0" fillId="0" borderId="0" xfId="0"/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9" fontId="4" fillId="0" borderId="0" xfId="2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49" fontId="4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/>
    <xf numFmtId="164" fontId="10" fillId="0" borderId="1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33"/>
  <sheetViews>
    <sheetView tabSelected="1" view="pageBreakPreview" zoomScale="30" zoomScaleNormal="100" zoomScaleSheetLayoutView="30" workbookViewId="0">
      <selection activeCell="J5" sqref="J5:N5"/>
    </sheetView>
  </sheetViews>
  <sheetFormatPr defaultRowHeight="20.25" x14ac:dyDescent="0.3"/>
  <cols>
    <col min="1" max="1" width="7" style="1" customWidth="1"/>
    <col min="2" max="2" width="127.140625" style="1" customWidth="1"/>
    <col min="3" max="3" width="96.42578125" style="1" customWidth="1"/>
    <col min="4" max="4" width="35.5703125" style="1" customWidth="1"/>
    <col min="5" max="5" width="41.5703125" style="1" customWidth="1"/>
    <col min="6" max="7" width="38.140625" style="1" customWidth="1"/>
    <col min="8" max="8" width="54.140625" style="1" customWidth="1"/>
    <col min="9" max="9" width="49.28515625" style="1" customWidth="1"/>
    <col min="10" max="10" width="37.140625" style="1" customWidth="1"/>
    <col min="11" max="11" width="41.5703125" style="1" customWidth="1"/>
    <col min="12" max="13" width="38.140625" style="1" customWidth="1"/>
    <col min="14" max="14" width="65.5703125" style="1" customWidth="1"/>
    <col min="15" max="15" width="37.5703125" style="1" customWidth="1"/>
    <col min="16" max="16" width="72.140625" style="1" customWidth="1"/>
    <col min="17" max="17" width="23.42578125" style="1" customWidth="1"/>
    <col min="18" max="18" width="27.7109375" style="1" customWidth="1"/>
    <col min="19" max="19" width="16" style="1" customWidth="1"/>
    <col min="20" max="20" width="9.140625" style="1"/>
    <col min="21" max="21" width="12.28515625" style="1" customWidth="1"/>
    <col min="22" max="22" width="9.140625" style="1"/>
    <col min="23" max="23" width="12" style="1" customWidth="1"/>
    <col min="24" max="24" width="13.7109375" style="1" customWidth="1"/>
    <col min="25" max="25" width="9.140625" style="1"/>
    <col min="26" max="26" width="12.42578125" style="1" customWidth="1"/>
    <col min="27" max="16384" width="9.140625" style="1"/>
  </cols>
  <sheetData>
    <row r="1" spans="1:16" ht="23.25" x14ac:dyDescent="0.3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6" ht="23.25" x14ac:dyDescent="0.3">
      <c r="A2" s="14" t="s">
        <v>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ht="23.25" x14ac:dyDescent="0.3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6" ht="23.25" x14ac:dyDescent="0.3">
      <c r="A4" s="14" t="s">
        <v>291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16" s="9" customFormat="1" ht="46.5" x14ac:dyDescent="0.25">
      <c r="A5" s="15" t="s">
        <v>5</v>
      </c>
      <c r="B5" s="15" t="s">
        <v>8</v>
      </c>
      <c r="C5" s="15" t="s">
        <v>6</v>
      </c>
      <c r="D5" s="15" t="s">
        <v>87</v>
      </c>
      <c r="E5" s="15"/>
      <c r="F5" s="15"/>
      <c r="G5" s="15"/>
      <c r="H5" s="15"/>
      <c r="I5" s="10" t="s">
        <v>89</v>
      </c>
      <c r="J5" s="15" t="s">
        <v>11</v>
      </c>
      <c r="K5" s="15"/>
      <c r="L5" s="15"/>
      <c r="M5" s="15"/>
      <c r="N5" s="15"/>
      <c r="O5" s="15" t="s">
        <v>12</v>
      </c>
      <c r="P5" s="12" t="s">
        <v>190</v>
      </c>
    </row>
    <row r="6" spans="1:16" s="9" customFormat="1" ht="23.25" x14ac:dyDescent="0.25">
      <c r="A6" s="15"/>
      <c r="B6" s="15"/>
      <c r="C6" s="15"/>
      <c r="D6" s="15" t="s">
        <v>9</v>
      </c>
      <c r="E6" s="15" t="s">
        <v>10</v>
      </c>
      <c r="F6" s="15"/>
      <c r="G6" s="15"/>
      <c r="H6" s="15"/>
      <c r="I6" s="15" t="s">
        <v>88</v>
      </c>
      <c r="J6" s="15" t="s">
        <v>9</v>
      </c>
      <c r="K6" s="15" t="s">
        <v>10</v>
      </c>
      <c r="L6" s="15"/>
      <c r="M6" s="15"/>
      <c r="N6" s="15"/>
      <c r="O6" s="15"/>
      <c r="P6" s="12"/>
    </row>
    <row r="7" spans="1:16" s="9" customFormat="1" ht="69.75" x14ac:dyDescent="0.25">
      <c r="A7" s="15"/>
      <c r="B7" s="15"/>
      <c r="C7" s="15"/>
      <c r="D7" s="15"/>
      <c r="E7" s="10" t="s">
        <v>1</v>
      </c>
      <c r="F7" s="10" t="s">
        <v>3</v>
      </c>
      <c r="G7" s="10" t="s">
        <v>4</v>
      </c>
      <c r="H7" s="10" t="s">
        <v>26</v>
      </c>
      <c r="I7" s="15"/>
      <c r="J7" s="15"/>
      <c r="K7" s="10" t="s">
        <v>1</v>
      </c>
      <c r="L7" s="10" t="s">
        <v>3</v>
      </c>
      <c r="M7" s="10" t="s">
        <v>4</v>
      </c>
      <c r="N7" s="10" t="s">
        <v>26</v>
      </c>
      <c r="O7" s="15"/>
      <c r="P7" s="12"/>
    </row>
    <row r="8" spans="1:16" s="9" customFormat="1" ht="69.75" x14ac:dyDescent="0.25">
      <c r="A8" s="10">
        <v>1</v>
      </c>
      <c r="B8" s="17" t="s">
        <v>93</v>
      </c>
      <c r="C8" s="10" t="s">
        <v>14</v>
      </c>
      <c r="D8" s="18">
        <f>E8+F8+G8+H8</f>
        <v>2846620</v>
      </c>
      <c r="E8" s="18">
        <v>1707972</v>
      </c>
      <c r="F8" s="18">
        <v>1081716</v>
      </c>
      <c r="G8" s="18">
        <v>56932</v>
      </c>
      <c r="H8" s="18"/>
      <c r="I8" s="18">
        <v>962299.65</v>
      </c>
      <c r="J8" s="18">
        <f>K8+L8+M8+N8</f>
        <v>2100947.65</v>
      </c>
      <c r="K8" s="18">
        <v>962299.65</v>
      </c>
      <c r="L8" s="18">
        <v>1081716</v>
      </c>
      <c r="M8" s="18">
        <v>56932</v>
      </c>
      <c r="N8" s="18"/>
      <c r="O8" s="19">
        <f t="shared" ref="O8:O71" si="0">J8/D8*100</f>
        <v>73.804991533819049</v>
      </c>
      <c r="P8" s="20" t="s">
        <v>166</v>
      </c>
    </row>
    <row r="9" spans="1:16" s="9" customFormat="1" ht="61.5" x14ac:dyDescent="0.25">
      <c r="A9" s="10">
        <v>2</v>
      </c>
      <c r="B9" s="17" t="s">
        <v>33</v>
      </c>
      <c r="C9" s="10" t="s">
        <v>14</v>
      </c>
      <c r="D9" s="18">
        <f t="shared" ref="D9:D72" si="1">E9+F9+G9+H9</f>
        <v>2997060</v>
      </c>
      <c r="E9" s="18">
        <v>1798236</v>
      </c>
      <c r="F9" s="18">
        <v>1138883</v>
      </c>
      <c r="G9" s="18">
        <v>59941</v>
      </c>
      <c r="H9" s="18"/>
      <c r="I9" s="18"/>
      <c r="J9" s="18">
        <f t="shared" ref="J9:J72" si="2">K9+L9+M9+N9</f>
        <v>898950</v>
      </c>
      <c r="K9" s="18"/>
      <c r="L9" s="18">
        <v>898950</v>
      </c>
      <c r="M9" s="18"/>
      <c r="N9" s="18"/>
      <c r="O9" s="19">
        <f t="shared" si="0"/>
        <v>29.994394506616484</v>
      </c>
      <c r="P9" s="20" t="s">
        <v>167</v>
      </c>
    </row>
    <row r="10" spans="1:16" s="9" customFormat="1" ht="61.5" x14ac:dyDescent="0.25">
      <c r="A10" s="10">
        <v>3</v>
      </c>
      <c r="B10" s="17" t="s">
        <v>34</v>
      </c>
      <c r="C10" s="10" t="s">
        <v>14</v>
      </c>
      <c r="D10" s="18">
        <f t="shared" si="1"/>
        <v>3567760</v>
      </c>
      <c r="E10" s="18">
        <v>2140656</v>
      </c>
      <c r="F10" s="18">
        <v>1355749</v>
      </c>
      <c r="G10" s="18">
        <v>71355</v>
      </c>
      <c r="H10" s="18"/>
      <c r="I10" s="18"/>
      <c r="J10" s="18">
        <f t="shared" si="2"/>
        <v>1070328</v>
      </c>
      <c r="K10" s="18"/>
      <c r="L10" s="18">
        <v>1070328</v>
      </c>
      <c r="M10" s="18"/>
      <c r="N10" s="18"/>
      <c r="O10" s="19">
        <f t="shared" si="0"/>
        <v>30</v>
      </c>
      <c r="P10" s="20" t="s">
        <v>165</v>
      </c>
    </row>
    <row r="11" spans="1:16" s="9" customFormat="1" ht="61.5" x14ac:dyDescent="0.25">
      <c r="A11" s="10">
        <v>4</v>
      </c>
      <c r="B11" s="17" t="s">
        <v>94</v>
      </c>
      <c r="C11" s="10" t="s">
        <v>14</v>
      </c>
      <c r="D11" s="18">
        <f t="shared" si="1"/>
        <v>1184950</v>
      </c>
      <c r="E11" s="18">
        <v>710970</v>
      </c>
      <c r="F11" s="18">
        <v>450281</v>
      </c>
      <c r="G11" s="18">
        <v>23699</v>
      </c>
      <c r="H11" s="18"/>
      <c r="I11" s="18"/>
      <c r="J11" s="18">
        <f t="shared" si="2"/>
        <v>355485</v>
      </c>
      <c r="K11" s="18"/>
      <c r="L11" s="18">
        <v>355485</v>
      </c>
      <c r="M11" s="18"/>
      <c r="N11" s="18"/>
      <c r="O11" s="19">
        <f t="shared" si="0"/>
        <v>30</v>
      </c>
      <c r="P11" s="20" t="s">
        <v>168</v>
      </c>
    </row>
    <row r="12" spans="1:16" s="9" customFormat="1" ht="116.25" x14ac:dyDescent="0.25">
      <c r="A12" s="10"/>
      <c r="B12" s="17" t="s">
        <v>35</v>
      </c>
      <c r="C12" s="10" t="s">
        <v>15</v>
      </c>
      <c r="D12" s="18">
        <f t="shared" si="1"/>
        <v>4517650</v>
      </c>
      <c r="E12" s="18">
        <v>2400000</v>
      </c>
      <c r="F12" s="18">
        <v>2017650</v>
      </c>
      <c r="G12" s="18">
        <v>100000</v>
      </c>
      <c r="H12" s="18"/>
      <c r="I12" s="18"/>
      <c r="J12" s="18">
        <f t="shared" si="2"/>
        <v>1355295</v>
      </c>
      <c r="K12" s="18"/>
      <c r="L12" s="18">
        <v>1355295</v>
      </c>
      <c r="M12" s="18"/>
      <c r="N12" s="18"/>
      <c r="O12" s="19">
        <f t="shared" si="0"/>
        <v>30</v>
      </c>
      <c r="P12" s="20" t="s">
        <v>169</v>
      </c>
    </row>
    <row r="13" spans="1:16" s="9" customFormat="1" ht="69.75" x14ac:dyDescent="0.25">
      <c r="A13" s="10">
        <v>6</v>
      </c>
      <c r="B13" s="17" t="s">
        <v>36</v>
      </c>
      <c r="C13" s="10" t="s">
        <v>15</v>
      </c>
      <c r="D13" s="18">
        <f t="shared" si="1"/>
        <v>3744710</v>
      </c>
      <c r="E13" s="18">
        <v>2246826</v>
      </c>
      <c r="F13" s="18">
        <v>1422989.8</v>
      </c>
      <c r="G13" s="18">
        <v>74894.2</v>
      </c>
      <c r="H13" s="18"/>
      <c r="I13" s="18"/>
      <c r="J13" s="18">
        <f t="shared" si="2"/>
        <v>1123413</v>
      </c>
      <c r="K13" s="18"/>
      <c r="L13" s="18">
        <v>1123413</v>
      </c>
      <c r="M13" s="18"/>
      <c r="N13" s="18"/>
      <c r="O13" s="19">
        <f t="shared" si="0"/>
        <v>30</v>
      </c>
      <c r="P13" s="20" t="s">
        <v>170</v>
      </c>
    </row>
    <row r="14" spans="1:16" s="9" customFormat="1" ht="116.25" x14ac:dyDescent="0.25">
      <c r="A14" s="10">
        <v>7</v>
      </c>
      <c r="B14" s="17" t="s">
        <v>37</v>
      </c>
      <c r="C14" s="10" t="s">
        <v>15</v>
      </c>
      <c r="D14" s="18">
        <f t="shared" si="1"/>
        <v>3113310</v>
      </c>
      <c r="E14" s="18">
        <v>1867990</v>
      </c>
      <c r="F14" s="18">
        <v>1183053.8</v>
      </c>
      <c r="G14" s="18">
        <v>62266.2</v>
      </c>
      <c r="H14" s="18"/>
      <c r="I14" s="18"/>
      <c r="J14" s="18">
        <f t="shared" si="2"/>
        <v>933993</v>
      </c>
      <c r="K14" s="18"/>
      <c r="L14" s="18">
        <v>933993</v>
      </c>
      <c r="M14" s="18"/>
      <c r="N14" s="18"/>
      <c r="O14" s="19">
        <f t="shared" si="0"/>
        <v>30</v>
      </c>
      <c r="P14" s="20" t="s">
        <v>171</v>
      </c>
    </row>
    <row r="15" spans="1:16" s="9" customFormat="1" ht="93" x14ac:dyDescent="0.25">
      <c r="A15" s="10">
        <v>8</v>
      </c>
      <c r="B15" s="17" t="s">
        <v>38</v>
      </c>
      <c r="C15" s="10" t="s">
        <v>16</v>
      </c>
      <c r="D15" s="18">
        <f t="shared" si="1"/>
        <v>3187040</v>
      </c>
      <c r="E15" s="18">
        <v>1912224</v>
      </c>
      <c r="F15" s="18">
        <v>1211075</v>
      </c>
      <c r="G15" s="18">
        <v>63741</v>
      </c>
      <c r="H15" s="18"/>
      <c r="I15" s="18"/>
      <c r="J15" s="18">
        <f t="shared" si="2"/>
        <v>0</v>
      </c>
      <c r="K15" s="18"/>
      <c r="L15" s="18"/>
      <c r="M15" s="18"/>
      <c r="N15" s="18"/>
      <c r="O15" s="19">
        <f t="shared" si="0"/>
        <v>0</v>
      </c>
      <c r="P15" s="20" t="s">
        <v>172</v>
      </c>
    </row>
    <row r="16" spans="1:16" s="9" customFormat="1" ht="69.75" x14ac:dyDescent="0.25">
      <c r="A16" s="10">
        <v>9</v>
      </c>
      <c r="B16" s="17" t="s">
        <v>95</v>
      </c>
      <c r="C16" s="10" t="s">
        <v>27</v>
      </c>
      <c r="D16" s="18">
        <f t="shared" si="1"/>
        <v>1279990</v>
      </c>
      <c r="E16" s="18">
        <v>767994</v>
      </c>
      <c r="F16" s="18">
        <v>486396</v>
      </c>
      <c r="G16" s="18">
        <v>25600</v>
      </c>
      <c r="H16" s="18"/>
      <c r="I16" s="18"/>
      <c r="J16" s="18">
        <f t="shared" si="2"/>
        <v>0</v>
      </c>
      <c r="K16" s="18"/>
      <c r="L16" s="18"/>
      <c r="M16" s="18"/>
      <c r="N16" s="18"/>
      <c r="O16" s="19">
        <f t="shared" si="0"/>
        <v>0</v>
      </c>
      <c r="P16" s="20" t="s">
        <v>173</v>
      </c>
    </row>
    <row r="17" spans="1:20" s="9" customFormat="1" ht="69.75" x14ac:dyDescent="0.25">
      <c r="A17" s="10">
        <v>10</v>
      </c>
      <c r="B17" s="17" t="s">
        <v>39</v>
      </c>
      <c r="C17" s="10" t="s">
        <v>27</v>
      </c>
      <c r="D17" s="18">
        <f t="shared" si="1"/>
        <v>3693730</v>
      </c>
      <c r="E17" s="18">
        <v>2216238</v>
      </c>
      <c r="F17" s="18">
        <v>1403617</v>
      </c>
      <c r="G17" s="18">
        <v>370</v>
      </c>
      <c r="H17" s="18">
        <v>73505</v>
      </c>
      <c r="I17" s="18"/>
      <c r="J17" s="18">
        <f t="shared" si="2"/>
        <v>0</v>
      </c>
      <c r="K17" s="18"/>
      <c r="L17" s="18"/>
      <c r="M17" s="18"/>
      <c r="N17" s="18"/>
      <c r="O17" s="19">
        <f t="shared" si="0"/>
        <v>0</v>
      </c>
      <c r="P17" s="20" t="s">
        <v>175</v>
      </c>
    </row>
    <row r="18" spans="1:20" s="9" customFormat="1" ht="69.75" x14ac:dyDescent="0.25">
      <c r="A18" s="10">
        <v>11</v>
      </c>
      <c r="B18" s="17" t="s">
        <v>40</v>
      </c>
      <c r="C18" s="10" t="s">
        <v>27</v>
      </c>
      <c r="D18" s="18">
        <f t="shared" si="1"/>
        <v>2114450</v>
      </c>
      <c r="E18" s="18">
        <v>1268670</v>
      </c>
      <c r="F18" s="18">
        <v>803491</v>
      </c>
      <c r="G18" s="18">
        <v>211</v>
      </c>
      <c r="H18" s="18">
        <v>42078</v>
      </c>
      <c r="I18" s="18"/>
      <c r="J18" s="18">
        <f t="shared" si="2"/>
        <v>0</v>
      </c>
      <c r="K18" s="18"/>
      <c r="L18" s="18"/>
      <c r="M18" s="18"/>
      <c r="N18" s="18"/>
      <c r="O18" s="19">
        <f t="shared" si="0"/>
        <v>0</v>
      </c>
      <c r="P18" s="20" t="s">
        <v>176</v>
      </c>
    </row>
    <row r="19" spans="1:20" s="9" customFormat="1" ht="69.75" x14ac:dyDescent="0.25">
      <c r="A19" s="10">
        <v>12</v>
      </c>
      <c r="B19" s="17" t="s">
        <v>41</v>
      </c>
      <c r="C19" s="10" t="s">
        <v>27</v>
      </c>
      <c r="D19" s="18">
        <f t="shared" si="1"/>
        <v>2650150</v>
      </c>
      <c r="E19" s="18">
        <v>1590090</v>
      </c>
      <c r="F19" s="18">
        <v>1007057</v>
      </c>
      <c r="G19" s="18">
        <v>265</v>
      </c>
      <c r="H19" s="18">
        <v>52738</v>
      </c>
      <c r="I19" s="18"/>
      <c r="J19" s="18">
        <f t="shared" si="2"/>
        <v>0</v>
      </c>
      <c r="K19" s="18"/>
      <c r="L19" s="18"/>
      <c r="M19" s="18"/>
      <c r="N19" s="18"/>
      <c r="O19" s="19">
        <f t="shared" si="0"/>
        <v>0</v>
      </c>
      <c r="P19" s="20" t="s">
        <v>174</v>
      </c>
    </row>
    <row r="20" spans="1:20" s="9" customFormat="1" ht="93" x14ac:dyDescent="0.25">
      <c r="A20" s="10">
        <v>13</v>
      </c>
      <c r="B20" s="17" t="s">
        <v>96</v>
      </c>
      <c r="C20" s="10" t="s">
        <v>28</v>
      </c>
      <c r="D20" s="18">
        <f t="shared" si="1"/>
        <v>3999730</v>
      </c>
      <c r="E20" s="18">
        <v>2399838</v>
      </c>
      <c r="F20" s="18">
        <v>1519897</v>
      </c>
      <c r="G20" s="18">
        <v>79995</v>
      </c>
      <c r="H20" s="18"/>
      <c r="I20" s="18"/>
      <c r="J20" s="18">
        <f t="shared" si="2"/>
        <v>0</v>
      </c>
      <c r="K20" s="18"/>
      <c r="L20" s="18"/>
      <c r="M20" s="18"/>
      <c r="N20" s="18"/>
      <c r="O20" s="19">
        <f t="shared" si="0"/>
        <v>0</v>
      </c>
      <c r="P20" s="20" t="s">
        <v>177</v>
      </c>
    </row>
    <row r="21" spans="1:20" s="9" customFormat="1" ht="61.5" x14ac:dyDescent="0.25">
      <c r="A21" s="10">
        <v>14</v>
      </c>
      <c r="B21" s="17" t="s">
        <v>42</v>
      </c>
      <c r="C21" s="10" t="s">
        <v>43</v>
      </c>
      <c r="D21" s="18">
        <f t="shared" si="1"/>
        <v>2672290</v>
      </c>
      <c r="E21" s="18">
        <v>1603374</v>
      </c>
      <c r="F21" s="18">
        <v>1015470</v>
      </c>
      <c r="G21" s="18">
        <v>53446</v>
      </c>
      <c r="H21" s="18"/>
      <c r="I21" s="18"/>
      <c r="J21" s="18">
        <f t="shared" si="2"/>
        <v>0</v>
      </c>
      <c r="K21" s="18"/>
      <c r="L21" s="18"/>
      <c r="M21" s="18"/>
      <c r="N21" s="18"/>
      <c r="O21" s="19">
        <f t="shared" si="0"/>
        <v>0</v>
      </c>
      <c r="P21" s="20" t="s">
        <v>178</v>
      </c>
    </row>
    <row r="22" spans="1:20" s="9" customFormat="1" ht="61.5" x14ac:dyDescent="0.25">
      <c r="A22" s="10">
        <v>15</v>
      </c>
      <c r="B22" s="17" t="s">
        <v>97</v>
      </c>
      <c r="C22" s="10" t="s">
        <v>17</v>
      </c>
      <c r="D22" s="18">
        <f t="shared" si="1"/>
        <v>6451630</v>
      </c>
      <c r="E22" s="18">
        <v>2400000</v>
      </c>
      <c r="F22" s="18">
        <v>3971630</v>
      </c>
      <c r="G22" s="18">
        <v>80000</v>
      </c>
      <c r="H22" s="18"/>
      <c r="I22" s="18"/>
      <c r="J22" s="18">
        <f t="shared" si="2"/>
        <v>1935489</v>
      </c>
      <c r="K22" s="18"/>
      <c r="L22" s="18">
        <v>1935489</v>
      </c>
      <c r="M22" s="18"/>
      <c r="N22" s="18"/>
      <c r="O22" s="19">
        <f t="shared" si="0"/>
        <v>30</v>
      </c>
      <c r="P22" s="20" t="s">
        <v>179</v>
      </c>
    </row>
    <row r="23" spans="1:20" s="9" customFormat="1" ht="69.75" x14ac:dyDescent="0.25">
      <c r="A23" s="10">
        <v>16</v>
      </c>
      <c r="B23" s="17" t="s">
        <v>44</v>
      </c>
      <c r="C23" s="10" t="s">
        <v>17</v>
      </c>
      <c r="D23" s="18">
        <f t="shared" si="1"/>
        <v>3521390</v>
      </c>
      <c r="E23" s="18">
        <v>2112834</v>
      </c>
      <c r="F23" s="18">
        <v>1338129</v>
      </c>
      <c r="G23" s="18">
        <v>70427</v>
      </c>
      <c r="H23" s="18"/>
      <c r="I23" s="18"/>
      <c r="J23" s="18">
        <f t="shared" si="2"/>
        <v>0</v>
      </c>
      <c r="K23" s="18"/>
      <c r="L23" s="18"/>
      <c r="M23" s="18"/>
      <c r="N23" s="18"/>
      <c r="O23" s="19">
        <f t="shared" si="0"/>
        <v>0</v>
      </c>
      <c r="P23" s="20" t="s">
        <v>180</v>
      </c>
    </row>
    <row r="24" spans="1:20" s="9" customFormat="1" ht="69.75" x14ac:dyDescent="0.25">
      <c r="A24" s="10">
        <v>17</v>
      </c>
      <c r="B24" s="17" t="s">
        <v>45</v>
      </c>
      <c r="C24" s="10" t="s">
        <v>18</v>
      </c>
      <c r="D24" s="18">
        <f t="shared" si="1"/>
        <v>3324100</v>
      </c>
      <c r="E24" s="18">
        <v>1994460</v>
      </c>
      <c r="F24" s="18">
        <v>1263158</v>
      </c>
      <c r="G24" s="18">
        <v>49862</v>
      </c>
      <c r="H24" s="18">
        <v>16620</v>
      </c>
      <c r="I24" s="18"/>
      <c r="J24" s="18">
        <f t="shared" si="2"/>
        <v>0</v>
      </c>
      <c r="K24" s="18"/>
      <c r="L24" s="18"/>
      <c r="M24" s="18"/>
      <c r="N24" s="18"/>
      <c r="O24" s="19">
        <f t="shared" si="0"/>
        <v>0</v>
      </c>
      <c r="P24" s="20" t="s">
        <v>181</v>
      </c>
    </row>
    <row r="25" spans="1:20" s="9" customFormat="1" ht="69.75" x14ac:dyDescent="0.25">
      <c r="A25" s="10">
        <v>18</v>
      </c>
      <c r="B25" s="17" t="s">
        <v>46</v>
      </c>
      <c r="C25" s="10" t="s">
        <v>18</v>
      </c>
      <c r="D25" s="18">
        <f t="shared" si="1"/>
        <v>3858810</v>
      </c>
      <c r="E25" s="18">
        <v>2315286</v>
      </c>
      <c r="F25" s="18">
        <v>1466348</v>
      </c>
      <c r="G25" s="18">
        <v>57882</v>
      </c>
      <c r="H25" s="18">
        <v>19294</v>
      </c>
      <c r="I25" s="18"/>
      <c r="J25" s="18">
        <f t="shared" si="2"/>
        <v>0</v>
      </c>
      <c r="K25" s="18"/>
      <c r="L25" s="18"/>
      <c r="M25" s="18"/>
      <c r="N25" s="18"/>
      <c r="O25" s="19">
        <f t="shared" si="0"/>
        <v>0</v>
      </c>
      <c r="P25" s="20" t="s">
        <v>182</v>
      </c>
    </row>
    <row r="26" spans="1:20" s="9" customFormat="1" ht="61.5" x14ac:dyDescent="0.3">
      <c r="A26" s="10">
        <v>19</v>
      </c>
      <c r="B26" s="17" t="s">
        <v>47</v>
      </c>
      <c r="C26" s="10" t="s">
        <v>19</v>
      </c>
      <c r="D26" s="18">
        <f t="shared" si="1"/>
        <v>4215380</v>
      </c>
      <c r="E26" s="18">
        <v>2400000</v>
      </c>
      <c r="F26" s="18">
        <v>1731072</v>
      </c>
      <c r="G26" s="18">
        <v>4308</v>
      </c>
      <c r="H26" s="18">
        <v>80000</v>
      </c>
      <c r="I26" s="18"/>
      <c r="J26" s="18">
        <f t="shared" si="2"/>
        <v>0</v>
      </c>
      <c r="K26" s="18"/>
      <c r="L26" s="18"/>
      <c r="M26" s="18"/>
      <c r="N26" s="18"/>
      <c r="O26" s="19">
        <f t="shared" si="0"/>
        <v>0</v>
      </c>
      <c r="P26" s="21" t="s">
        <v>187</v>
      </c>
      <c r="R26" s="4"/>
      <c r="S26" s="5"/>
      <c r="T26" s="5"/>
    </row>
    <row r="27" spans="1:20" s="9" customFormat="1" ht="61.5" x14ac:dyDescent="0.25">
      <c r="A27" s="10">
        <v>20</v>
      </c>
      <c r="B27" s="17" t="s">
        <v>90</v>
      </c>
      <c r="C27" s="10" t="s">
        <v>19</v>
      </c>
      <c r="D27" s="18">
        <f t="shared" si="1"/>
        <v>4253060</v>
      </c>
      <c r="E27" s="18">
        <v>2400000</v>
      </c>
      <c r="F27" s="18">
        <v>1767998</v>
      </c>
      <c r="G27" s="18">
        <v>5062</v>
      </c>
      <c r="H27" s="18">
        <v>80000</v>
      </c>
      <c r="I27" s="18"/>
      <c r="J27" s="18">
        <f t="shared" si="2"/>
        <v>0</v>
      </c>
      <c r="K27" s="18"/>
      <c r="L27" s="18"/>
      <c r="M27" s="18"/>
      <c r="N27" s="18"/>
      <c r="O27" s="19">
        <f t="shared" si="0"/>
        <v>0</v>
      </c>
      <c r="P27" s="21" t="s">
        <v>188</v>
      </c>
    </row>
    <row r="28" spans="1:20" s="9" customFormat="1" ht="69.75" x14ac:dyDescent="0.25">
      <c r="A28" s="10">
        <v>21</v>
      </c>
      <c r="B28" s="17" t="s">
        <v>98</v>
      </c>
      <c r="C28" s="10" t="s">
        <v>32</v>
      </c>
      <c r="D28" s="18">
        <f t="shared" si="1"/>
        <v>3585300</v>
      </c>
      <c r="E28" s="18">
        <v>2151180</v>
      </c>
      <c r="F28" s="18">
        <v>1362414</v>
      </c>
      <c r="G28" s="18">
        <v>71706</v>
      </c>
      <c r="H28" s="18"/>
      <c r="I28" s="18"/>
      <c r="J28" s="18">
        <f t="shared" si="2"/>
        <v>1075590</v>
      </c>
      <c r="K28" s="18"/>
      <c r="L28" s="18">
        <v>1075590</v>
      </c>
      <c r="M28" s="18"/>
      <c r="N28" s="18"/>
      <c r="O28" s="19">
        <f t="shared" si="0"/>
        <v>30</v>
      </c>
      <c r="P28" s="20" t="s">
        <v>184</v>
      </c>
    </row>
    <row r="29" spans="1:20" s="9" customFormat="1" ht="69.75" x14ac:dyDescent="0.25">
      <c r="A29" s="10">
        <v>22</v>
      </c>
      <c r="B29" s="17" t="s">
        <v>163</v>
      </c>
      <c r="C29" s="10" t="s">
        <v>32</v>
      </c>
      <c r="D29" s="18">
        <f t="shared" si="1"/>
        <v>3374775.46</v>
      </c>
      <c r="E29" s="18">
        <v>2024865</v>
      </c>
      <c r="F29" s="18">
        <v>1282414.46</v>
      </c>
      <c r="G29" s="18">
        <v>67496</v>
      </c>
      <c r="H29" s="18"/>
      <c r="I29" s="18"/>
      <c r="J29" s="18">
        <f t="shared" si="2"/>
        <v>1012432.63</v>
      </c>
      <c r="K29" s="18"/>
      <c r="L29" s="18">
        <v>1012432.63</v>
      </c>
      <c r="M29" s="18"/>
      <c r="N29" s="18"/>
      <c r="O29" s="19">
        <f t="shared" si="0"/>
        <v>29.999999762947194</v>
      </c>
      <c r="P29" s="20" t="s">
        <v>186</v>
      </c>
    </row>
    <row r="30" spans="1:20" s="9" customFormat="1" ht="93" x14ac:dyDescent="0.25">
      <c r="A30" s="10">
        <v>23</v>
      </c>
      <c r="B30" s="17" t="s">
        <v>48</v>
      </c>
      <c r="C30" s="10" t="s">
        <v>32</v>
      </c>
      <c r="D30" s="18">
        <f t="shared" si="1"/>
        <v>4257340</v>
      </c>
      <c r="E30" s="18">
        <v>2400000</v>
      </c>
      <c r="F30" s="18">
        <v>1520000</v>
      </c>
      <c r="G30" s="18">
        <v>337340</v>
      </c>
      <c r="H30" s="18"/>
      <c r="I30" s="18"/>
      <c r="J30" s="18">
        <f t="shared" si="2"/>
        <v>1277202</v>
      </c>
      <c r="K30" s="18"/>
      <c r="L30" s="18">
        <v>1277202</v>
      </c>
      <c r="M30" s="18"/>
      <c r="N30" s="18"/>
      <c r="O30" s="19">
        <f t="shared" si="0"/>
        <v>30</v>
      </c>
      <c r="P30" s="20" t="s">
        <v>185</v>
      </c>
    </row>
    <row r="31" spans="1:20" s="9" customFormat="1" ht="139.5" x14ac:dyDescent="0.25">
      <c r="A31" s="10">
        <v>24</v>
      </c>
      <c r="B31" s="17" t="s">
        <v>99</v>
      </c>
      <c r="C31" s="10" t="s">
        <v>32</v>
      </c>
      <c r="D31" s="18">
        <f t="shared" si="1"/>
        <v>3982660</v>
      </c>
      <c r="E31" s="18">
        <v>2389596</v>
      </c>
      <c r="F31" s="18">
        <v>1513411</v>
      </c>
      <c r="G31" s="18">
        <v>79653</v>
      </c>
      <c r="H31" s="18"/>
      <c r="I31" s="18"/>
      <c r="J31" s="18">
        <f t="shared" si="2"/>
        <v>1194798</v>
      </c>
      <c r="K31" s="18"/>
      <c r="L31" s="18">
        <v>1194798</v>
      </c>
      <c r="M31" s="18"/>
      <c r="N31" s="18"/>
      <c r="O31" s="19">
        <f t="shared" si="0"/>
        <v>30</v>
      </c>
      <c r="P31" s="20" t="s">
        <v>183</v>
      </c>
    </row>
    <row r="32" spans="1:20" s="9" customFormat="1" ht="61.5" x14ac:dyDescent="0.25">
      <c r="A32" s="10">
        <v>25</v>
      </c>
      <c r="B32" s="17" t="s">
        <v>49</v>
      </c>
      <c r="C32" s="10" t="s">
        <v>20</v>
      </c>
      <c r="D32" s="18">
        <f t="shared" si="1"/>
        <v>4503490</v>
      </c>
      <c r="E32" s="18">
        <v>2400000</v>
      </c>
      <c r="F32" s="18">
        <v>2013420</v>
      </c>
      <c r="G32" s="18">
        <v>90070</v>
      </c>
      <c r="H32" s="18"/>
      <c r="I32" s="18"/>
      <c r="J32" s="18">
        <f t="shared" si="2"/>
        <v>0</v>
      </c>
      <c r="K32" s="18"/>
      <c r="L32" s="18"/>
      <c r="M32" s="18"/>
      <c r="N32" s="18"/>
      <c r="O32" s="19">
        <f t="shared" si="0"/>
        <v>0</v>
      </c>
      <c r="P32" s="22" t="s">
        <v>189</v>
      </c>
      <c r="R32" s="23"/>
      <c r="S32" s="24"/>
      <c r="T32" s="23"/>
    </row>
    <row r="33" spans="1:20" s="9" customFormat="1" ht="93" x14ac:dyDescent="0.3">
      <c r="A33" s="10">
        <v>26</v>
      </c>
      <c r="B33" s="17" t="s">
        <v>50</v>
      </c>
      <c r="C33" s="10" t="s">
        <v>21</v>
      </c>
      <c r="D33" s="18">
        <f t="shared" si="1"/>
        <v>1955420</v>
      </c>
      <c r="E33" s="18">
        <v>1173252</v>
      </c>
      <c r="F33" s="18">
        <v>743060</v>
      </c>
      <c r="G33" s="18">
        <v>3108</v>
      </c>
      <c r="H33" s="18">
        <v>36000</v>
      </c>
      <c r="I33" s="18">
        <f>1026008.87+147243.13</f>
        <v>1173252</v>
      </c>
      <c r="J33" s="18">
        <f t="shared" si="2"/>
        <v>1955420</v>
      </c>
      <c r="K33" s="18">
        <v>1173252</v>
      </c>
      <c r="L33" s="18">
        <v>743060</v>
      </c>
      <c r="M33" s="18">
        <v>3108</v>
      </c>
      <c r="N33" s="18">
        <v>36000</v>
      </c>
      <c r="O33" s="19">
        <f t="shared" si="0"/>
        <v>100</v>
      </c>
      <c r="P33" s="22" t="s">
        <v>191</v>
      </c>
      <c r="R33" s="25"/>
      <c r="S33" s="26"/>
      <c r="T33" s="6"/>
    </row>
    <row r="34" spans="1:20" s="9" customFormat="1" ht="93" x14ac:dyDescent="0.25">
      <c r="A34" s="10">
        <v>27</v>
      </c>
      <c r="B34" s="17" t="s">
        <v>100</v>
      </c>
      <c r="C34" s="10" t="s">
        <v>22</v>
      </c>
      <c r="D34" s="18">
        <f t="shared" si="1"/>
        <v>5588330</v>
      </c>
      <c r="E34" s="18">
        <v>2400000</v>
      </c>
      <c r="F34" s="18">
        <v>3076563</v>
      </c>
      <c r="G34" s="18">
        <v>16765</v>
      </c>
      <c r="H34" s="18">
        <v>95002</v>
      </c>
      <c r="I34" s="18"/>
      <c r="J34" s="18">
        <f t="shared" si="2"/>
        <v>1500466.61</v>
      </c>
      <c r="K34" s="18"/>
      <c r="L34" s="18">
        <v>1500466.61</v>
      </c>
      <c r="M34" s="18"/>
      <c r="N34" s="18"/>
      <c r="O34" s="19">
        <f t="shared" si="0"/>
        <v>26.850000089472172</v>
      </c>
      <c r="P34" s="20" t="s">
        <v>198</v>
      </c>
    </row>
    <row r="35" spans="1:20" s="9" customFormat="1" ht="69.75" x14ac:dyDescent="0.25">
      <c r="A35" s="10">
        <v>28</v>
      </c>
      <c r="B35" s="17" t="s">
        <v>51</v>
      </c>
      <c r="C35" s="10" t="s">
        <v>22</v>
      </c>
      <c r="D35" s="18">
        <f t="shared" si="1"/>
        <v>3717720</v>
      </c>
      <c r="E35" s="18">
        <v>2230632</v>
      </c>
      <c r="F35" s="18">
        <v>1412734</v>
      </c>
      <c r="G35" s="18">
        <v>74354</v>
      </c>
      <c r="H35" s="18"/>
      <c r="I35" s="18"/>
      <c r="J35" s="18">
        <f t="shared" si="2"/>
        <v>0</v>
      </c>
      <c r="K35" s="18"/>
      <c r="L35" s="18"/>
      <c r="M35" s="18"/>
      <c r="N35" s="18"/>
      <c r="O35" s="19">
        <f t="shared" si="0"/>
        <v>0</v>
      </c>
      <c r="P35" s="20" t="s">
        <v>197</v>
      </c>
    </row>
    <row r="36" spans="1:20" s="9" customFormat="1" ht="69.75" x14ac:dyDescent="0.25">
      <c r="A36" s="10">
        <v>29</v>
      </c>
      <c r="B36" s="17" t="s">
        <v>101</v>
      </c>
      <c r="C36" s="10" t="s">
        <v>22</v>
      </c>
      <c r="D36" s="18">
        <f t="shared" si="1"/>
        <v>4419860</v>
      </c>
      <c r="E36" s="18">
        <v>2400000</v>
      </c>
      <c r="F36" s="18">
        <v>1931463</v>
      </c>
      <c r="G36" s="18">
        <v>88397</v>
      </c>
      <c r="H36" s="18"/>
      <c r="I36" s="18"/>
      <c r="J36" s="18">
        <f t="shared" si="2"/>
        <v>0</v>
      </c>
      <c r="K36" s="18"/>
      <c r="L36" s="18"/>
      <c r="M36" s="18"/>
      <c r="N36" s="18"/>
      <c r="O36" s="19">
        <f t="shared" si="0"/>
        <v>0</v>
      </c>
      <c r="P36" s="20" t="s">
        <v>194</v>
      </c>
    </row>
    <row r="37" spans="1:20" s="9" customFormat="1" ht="61.5" x14ac:dyDescent="0.25">
      <c r="A37" s="10">
        <v>30</v>
      </c>
      <c r="B37" s="17" t="s">
        <v>102</v>
      </c>
      <c r="C37" s="10" t="s">
        <v>22</v>
      </c>
      <c r="D37" s="18">
        <f t="shared" si="1"/>
        <v>4260730</v>
      </c>
      <c r="E37" s="18">
        <v>2400000</v>
      </c>
      <c r="F37" s="18">
        <v>1775515</v>
      </c>
      <c r="G37" s="18">
        <v>85215</v>
      </c>
      <c r="H37" s="18"/>
      <c r="I37" s="18"/>
      <c r="J37" s="18">
        <f t="shared" si="2"/>
        <v>0</v>
      </c>
      <c r="K37" s="18"/>
      <c r="L37" s="18"/>
      <c r="M37" s="18"/>
      <c r="N37" s="18"/>
      <c r="O37" s="19">
        <f t="shared" si="0"/>
        <v>0</v>
      </c>
      <c r="P37" s="20" t="s">
        <v>192</v>
      </c>
    </row>
    <row r="38" spans="1:20" s="9" customFormat="1" ht="93" x14ac:dyDescent="0.25">
      <c r="A38" s="10">
        <v>31</v>
      </c>
      <c r="B38" s="17" t="s">
        <v>103</v>
      </c>
      <c r="C38" s="10" t="s">
        <v>22</v>
      </c>
      <c r="D38" s="18">
        <f t="shared" si="1"/>
        <v>2899200</v>
      </c>
      <c r="E38" s="18">
        <v>1739520</v>
      </c>
      <c r="F38" s="18">
        <v>1101696</v>
      </c>
      <c r="G38" s="18">
        <v>8698</v>
      </c>
      <c r="H38" s="18">
        <v>49286</v>
      </c>
      <c r="I38" s="18">
        <v>982203</v>
      </c>
      <c r="J38" s="18">
        <f t="shared" si="2"/>
        <v>1637005</v>
      </c>
      <c r="K38" s="18">
        <v>982203</v>
      </c>
      <c r="L38" s="18">
        <v>622061</v>
      </c>
      <c r="M38" s="18">
        <v>4912</v>
      </c>
      <c r="N38" s="18">
        <v>27829</v>
      </c>
      <c r="O38" s="19">
        <f t="shared" si="0"/>
        <v>56.464024558498892</v>
      </c>
      <c r="P38" s="20" t="s">
        <v>199</v>
      </c>
    </row>
    <row r="39" spans="1:20" s="9" customFormat="1" ht="93" x14ac:dyDescent="0.25">
      <c r="A39" s="10">
        <v>32</v>
      </c>
      <c r="B39" s="17" t="s">
        <v>104</v>
      </c>
      <c r="C39" s="10" t="s">
        <v>22</v>
      </c>
      <c r="D39" s="18">
        <f t="shared" si="1"/>
        <v>3952540</v>
      </c>
      <c r="E39" s="18">
        <v>2371524</v>
      </c>
      <c r="F39" s="18">
        <v>1501965</v>
      </c>
      <c r="G39" s="18">
        <v>19763</v>
      </c>
      <c r="H39" s="18">
        <v>59288</v>
      </c>
      <c r="I39" s="18"/>
      <c r="J39" s="18">
        <f t="shared" si="2"/>
        <v>1185762</v>
      </c>
      <c r="K39" s="18"/>
      <c r="L39" s="18">
        <v>1185762</v>
      </c>
      <c r="M39" s="18"/>
      <c r="N39" s="18"/>
      <c r="O39" s="19">
        <f t="shared" si="0"/>
        <v>30</v>
      </c>
      <c r="P39" s="20" t="s">
        <v>200</v>
      </c>
    </row>
    <row r="40" spans="1:20" s="9" customFormat="1" ht="69.75" x14ac:dyDescent="0.25">
      <c r="A40" s="10">
        <v>33</v>
      </c>
      <c r="B40" s="17" t="s">
        <v>52</v>
      </c>
      <c r="C40" s="10" t="s">
        <v>22</v>
      </c>
      <c r="D40" s="18">
        <f t="shared" si="1"/>
        <v>4127700</v>
      </c>
      <c r="E40" s="18">
        <v>2400000</v>
      </c>
      <c r="F40" s="18">
        <v>1645146</v>
      </c>
      <c r="G40" s="18">
        <v>82554</v>
      </c>
      <c r="H40" s="18"/>
      <c r="I40" s="18"/>
      <c r="J40" s="18">
        <f t="shared" si="2"/>
        <v>0</v>
      </c>
      <c r="K40" s="18"/>
      <c r="L40" s="18"/>
      <c r="M40" s="18"/>
      <c r="N40" s="18"/>
      <c r="O40" s="19">
        <f t="shared" si="0"/>
        <v>0</v>
      </c>
      <c r="P40" s="20" t="s">
        <v>196</v>
      </c>
    </row>
    <row r="41" spans="1:20" s="9" customFormat="1" ht="61.5" x14ac:dyDescent="0.25">
      <c r="A41" s="10">
        <v>34</v>
      </c>
      <c r="B41" s="17" t="s">
        <v>105</v>
      </c>
      <c r="C41" s="10" t="s">
        <v>22</v>
      </c>
      <c r="D41" s="18">
        <f t="shared" si="1"/>
        <v>4107790</v>
      </c>
      <c r="E41" s="18">
        <v>2400000</v>
      </c>
      <c r="F41" s="18">
        <v>1625634</v>
      </c>
      <c r="G41" s="18">
        <v>82156</v>
      </c>
      <c r="H41" s="18"/>
      <c r="I41" s="18"/>
      <c r="J41" s="18">
        <f t="shared" si="2"/>
        <v>0</v>
      </c>
      <c r="K41" s="18"/>
      <c r="L41" s="18"/>
      <c r="M41" s="18"/>
      <c r="N41" s="18"/>
      <c r="O41" s="19">
        <f t="shared" si="0"/>
        <v>0</v>
      </c>
      <c r="P41" s="20" t="s">
        <v>193</v>
      </c>
    </row>
    <row r="42" spans="1:20" s="9" customFormat="1" ht="69.75" x14ac:dyDescent="0.25">
      <c r="A42" s="10">
        <v>35</v>
      </c>
      <c r="B42" s="17" t="s">
        <v>53</v>
      </c>
      <c r="C42" s="10" t="s">
        <v>22</v>
      </c>
      <c r="D42" s="18">
        <f t="shared" si="1"/>
        <v>3897600</v>
      </c>
      <c r="E42" s="18">
        <v>2338560</v>
      </c>
      <c r="F42" s="18">
        <v>1481088</v>
      </c>
      <c r="G42" s="18">
        <v>77952</v>
      </c>
      <c r="H42" s="18"/>
      <c r="I42" s="18"/>
      <c r="J42" s="18">
        <f t="shared" si="2"/>
        <v>0</v>
      </c>
      <c r="K42" s="18"/>
      <c r="L42" s="18"/>
      <c r="M42" s="18"/>
      <c r="N42" s="18"/>
      <c r="O42" s="19">
        <f t="shared" si="0"/>
        <v>0</v>
      </c>
      <c r="P42" s="20" t="s">
        <v>195</v>
      </c>
    </row>
    <row r="43" spans="1:20" s="9" customFormat="1" ht="69.75" x14ac:dyDescent="0.25">
      <c r="A43" s="10">
        <v>36</v>
      </c>
      <c r="B43" s="17" t="s">
        <v>106</v>
      </c>
      <c r="C43" s="10" t="s">
        <v>29</v>
      </c>
      <c r="D43" s="18">
        <f t="shared" si="1"/>
        <v>1050290</v>
      </c>
      <c r="E43" s="18">
        <v>630174</v>
      </c>
      <c r="F43" s="18">
        <v>399110.2</v>
      </c>
      <c r="G43" s="18">
        <v>21005.8</v>
      </c>
      <c r="H43" s="18"/>
      <c r="I43" s="18">
        <f>616970.83+13203.17</f>
        <v>630174</v>
      </c>
      <c r="J43" s="18">
        <f t="shared" si="2"/>
        <v>1050290</v>
      </c>
      <c r="K43" s="18">
        <f>616970.83+13203.17</f>
        <v>630174</v>
      </c>
      <c r="L43" s="18">
        <f>390748.19+8362.01</f>
        <v>399110.2</v>
      </c>
      <c r="M43" s="18">
        <f>20565.69+440.11</f>
        <v>21005.8</v>
      </c>
      <c r="N43" s="18"/>
      <c r="O43" s="19">
        <f t="shared" si="0"/>
        <v>100</v>
      </c>
      <c r="P43" s="20" t="s">
        <v>202</v>
      </c>
    </row>
    <row r="44" spans="1:20" s="9" customFormat="1" ht="69.75" x14ac:dyDescent="0.25">
      <c r="A44" s="10">
        <v>37</v>
      </c>
      <c r="B44" s="17" t="s">
        <v>54</v>
      </c>
      <c r="C44" s="10" t="s">
        <v>29</v>
      </c>
      <c r="D44" s="18">
        <f t="shared" si="1"/>
        <v>4613880</v>
      </c>
      <c r="E44" s="18">
        <v>2400000</v>
      </c>
      <c r="F44" s="18">
        <v>2133880</v>
      </c>
      <c r="G44" s="18">
        <v>80000</v>
      </c>
      <c r="H44" s="18"/>
      <c r="I44" s="18"/>
      <c r="J44" s="18">
        <f t="shared" si="2"/>
        <v>0</v>
      </c>
      <c r="K44" s="18"/>
      <c r="L44" s="18"/>
      <c r="M44" s="18"/>
      <c r="N44" s="18"/>
      <c r="O44" s="19">
        <f t="shared" si="0"/>
        <v>0</v>
      </c>
      <c r="P44" s="20" t="s">
        <v>203</v>
      </c>
    </row>
    <row r="45" spans="1:20" s="9" customFormat="1" ht="69.75" x14ac:dyDescent="0.25">
      <c r="A45" s="10">
        <v>38</v>
      </c>
      <c r="B45" s="17" t="s">
        <v>55</v>
      </c>
      <c r="C45" s="10" t="s">
        <v>29</v>
      </c>
      <c r="D45" s="18">
        <f t="shared" si="1"/>
        <v>2453430</v>
      </c>
      <c r="E45" s="18">
        <v>1472058</v>
      </c>
      <c r="F45" s="18">
        <v>932303.4</v>
      </c>
      <c r="G45" s="18">
        <v>49068.6</v>
      </c>
      <c r="H45" s="18"/>
      <c r="I45" s="18"/>
      <c r="J45" s="18">
        <f t="shared" si="2"/>
        <v>0</v>
      </c>
      <c r="K45" s="18"/>
      <c r="L45" s="18"/>
      <c r="M45" s="18"/>
      <c r="N45" s="18"/>
      <c r="O45" s="19">
        <f t="shared" si="0"/>
        <v>0</v>
      </c>
      <c r="P45" s="20" t="s">
        <v>201</v>
      </c>
    </row>
    <row r="46" spans="1:20" s="9" customFormat="1" ht="69.75" x14ac:dyDescent="0.25">
      <c r="A46" s="10">
        <v>39</v>
      </c>
      <c r="B46" s="17" t="s">
        <v>107</v>
      </c>
      <c r="C46" s="10" t="s">
        <v>29</v>
      </c>
      <c r="D46" s="18">
        <f t="shared" si="1"/>
        <v>2214040</v>
      </c>
      <c r="E46" s="18">
        <v>1328424</v>
      </c>
      <c r="F46" s="18">
        <v>841335.2</v>
      </c>
      <c r="G46" s="18">
        <v>44280.800000000003</v>
      </c>
      <c r="H46" s="18"/>
      <c r="I46" s="18">
        <f>747943.33+16005.99</f>
        <v>763949.32</v>
      </c>
      <c r="J46" s="18">
        <f t="shared" si="2"/>
        <v>1273248.8599999999</v>
      </c>
      <c r="K46" s="18">
        <f>747943.33+16005.99</f>
        <v>763949.32</v>
      </c>
      <c r="L46" s="18">
        <f>473697.44+10137.13</f>
        <v>483834.57</v>
      </c>
      <c r="M46" s="18">
        <f>24931.44+533.53</f>
        <v>25464.969999999998</v>
      </c>
      <c r="N46" s="18"/>
      <c r="O46" s="19">
        <f t="shared" si="0"/>
        <v>57.507942945926892</v>
      </c>
      <c r="P46" s="20" t="s">
        <v>204</v>
      </c>
    </row>
    <row r="47" spans="1:20" s="9" customFormat="1" ht="69.75" x14ac:dyDescent="0.25">
      <c r="A47" s="10">
        <v>40</v>
      </c>
      <c r="B47" s="17" t="s">
        <v>108</v>
      </c>
      <c r="C47" s="10" t="s">
        <v>29</v>
      </c>
      <c r="D47" s="18">
        <f t="shared" si="1"/>
        <v>2004551</v>
      </c>
      <c r="E47" s="18">
        <v>1202731</v>
      </c>
      <c r="F47" s="18">
        <v>761729</v>
      </c>
      <c r="G47" s="18">
        <v>40091</v>
      </c>
      <c r="H47" s="18"/>
      <c r="I47" s="18"/>
      <c r="J47" s="18">
        <f t="shared" si="2"/>
        <v>0</v>
      </c>
      <c r="K47" s="18"/>
      <c r="L47" s="18"/>
      <c r="M47" s="18"/>
      <c r="N47" s="18"/>
      <c r="O47" s="19">
        <f t="shared" si="0"/>
        <v>0</v>
      </c>
      <c r="P47" s="20" t="s">
        <v>205</v>
      </c>
    </row>
    <row r="48" spans="1:20" s="9" customFormat="1" ht="61.5" x14ac:dyDescent="0.25">
      <c r="A48" s="10">
        <v>41</v>
      </c>
      <c r="B48" s="17" t="s">
        <v>56</v>
      </c>
      <c r="C48" s="10" t="s">
        <v>29</v>
      </c>
      <c r="D48" s="18">
        <f t="shared" si="1"/>
        <v>5560340</v>
      </c>
      <c r="E48" s="18">
        <v>2400000</v>
      </c>
      <c r="F48" s="18">
        <v>3080340</v>
      </c>
      <c r="G48" s="18">
        <v>80000</v>
      </c>
      <c r="H48" s="18"/>
      <c r="I48" s="18"/>
      <c r="J48" s="18">
        <f t="shared" si="2"/>
        <v>0</v>
      </c>
      <c r="K48" s="18"/>
      <c r="L48" s="18"/>
      <c r="M48" s="18"/>
      <c r="N48" s="18"/>
      <c r="O48" s="19">
        <f t="shared" si="0"/>
        <v>0</v>
      </c>
      <c r="P48" s="20" t="s">
        <v>206</v>
      </c>
    </row>
    <row r="49" spans="1:16" s="9" customFormat="1" ht="61.5" x14ac:dyDescent="0.25">
      <c r="A49" s="10">
        <v>42</v>
      </c>
      <c r="B49" s="17" t="s">
        <v>57</v>
      </c>
      <c r="C49" s="10" t="s">
        <v>23</v>
      </c>
      <c r="D49" s="18">
        <f t="shared" si="1"/>
        <v>1780370</v>
      </c>
      <c r="E49" s="18">
        <v>1068222</v>
      </c>
      <c r="F49" s="18">
        <v>676540</v>
      </c>
      <c r="G49" s="18">
        <v>5608</v>
      </c>
      <c r="H49" s="18">
        <v>30000</v>
      </c>
      <c r="I49" s="18"/>
      <c r="J49" s="18">
        <f t="shared" si="2"/>
        <v>0</v>
      </c>
      <c r="K49" s="18"/>
      <c r="L49" s="18"/>
      <c r="M49" s="18"/>
      <c r="N49" s="18"/>
      <c r="O49" s="19">
        <f t="shared" si="0"/>
        <v>0</v>
      </c>
      <c r="P49" s="20" t="s">
        <v>207</v>
      </c>
    </row>
    <row r="50" spans="1:16" s="9" customFormat="1" ht="61.5" x14ac:dyDescent="0.25">
      <c r="A50" s="10">
        <v>43</v>
      </c>
      <c r="B50" s="17" t="s">
        <v>109</v>
      </c>
      <c r="C50" s="10" t="s">
        <v>23</v>
      </c>
      <c r="D50" s="18">
        <f t="shared" si="1"/>
        <v>1524990</v>
      </c>
      <c r="E50" s="18">
        <v>914994</v>
      </c>
      <c r="F50" s="18">
        <v>577996</v>
      </c>
      <c r="G50" s="18">
        <v>2000</v>
      </c>
      <c r="H50" s="18">
        <v>30000</v>
      </c>
      <c r="I50" s="18"/>
      <c r="J50" s="18">
        <f t="shared" si="2"/>
        <v>0</v>
      </c>
      <c r="K50" s="18"/>
      <c r="L50" s="18"/>
      <c r="M50" s="18"/>
      <c r="N50" s="18"/>
      <c r="O50" s="19">
        <f t="shared" si="0"/>
        <v>0</v>
      </c>
      <c r="P50" s="20" t="s">
        <v>208</v>
      </c>
    </row>
    <row r="51" spans="1:16" s="9" customFormat="1" ht="69.75" x14ac:dyDescent="0.25">
      <c r="A51" s="10">
        <v>44</v>
      </c>
      <c r="B51" s="17" t="s">
        <v>110</v>
      </c>
      <c r="C51" s="10" t="s">
        <v>23</v>
      </c>
      <c r="D51" s="18">
        <f t="shared" si="1"/>
        <v>2414970</v>
      </c>
      <c r="E51" s="18">
        <v>1448981</v>
      </c>
      <c r="F51" s="18">
        <v>917689</v>
      </c>
      <c r="G51" s="18">
        <v>3300</v>
      </c>
      <c r="H51" s="18">
        <v>45000</v>
      </c>
      <c r="I51" s="18"/>
      <c r="J51" s="18">
        <f t="shared" si="2"/>
        <v>0</v>
      </c>
      <c r="K51" s="18"/>
      <c r="L51" s="18"/>
      <c r="M51" s="18"/>
      <c r="N51" s="18"/>
      <c r="O51" s="19">
        <f t="shared" si="0"/>
        <v>0</v>
      </c>
      <c r="P51" s="20" t="s">
        <v>209</v>
      </c>
    </row>
    <row r="52" spans="1:16" s="9" customFormat="1" ht="69.75" x14ac:dyDescent="0.25">
      <c r="A52" s="10">
        <v>45</v>
      </c>
      <c r="B52" s="17" t="s">
        <v>111</v>
      </c>
      <c r="C52" s="10" t="s">
        <v>30</v>
      </c>
      <c r="D52" s="18">
        <f t="shared" si="1"/>
        <v>8158664.4000000004</v>
      </c>
      <c r="E52" s="18">
        <v>2400000</v>
      </c>
      <c r="F52" s="18">
        <v>5677077.4000000004</v>
      </c>
      <c r="G52" s="18">
        <v>81587</v>
      </c>
      <c r="H52" s="18"/>
      <c r="I52" s="18"/>
      <c r="J52" s="18">
        <f t="shared" si="2"/>
        <v>0</v>
      </c>
      <c r="K52" s="18"/>
      <c r="L52" s="18"/>
      <c r="M52" s="18"/>
      <c r="N52" s="18"/>
      <c r="O52" s="19">
        <f t="shared" si="0"/>
        <v>0</v>
      </c>
      <c r="P52" s="20" t="s">
        <v>210</v>
      </c>
    </row>
    <row r="53" spans="1:16" s="9" customFormat="1" ht="69.75" x14ac:dyDescent="0.25">
      <c r="A53" s="10">
        <v>46</v>
      </c>
      <c r="B53" s="17" t="s">
        <v>58</v>
      </c>
      <c r="C53" s="10" t="s">
        <v>59</v>
      </c>
      <c r="D53" s="18">
        <f t="shared" si="1"/>
        <v>3803128.8</v>
      </c>
      <c r="E53" s="18">
        <v>2281877</v>
      </c>
      <c r="F53" s="18">
        <v>1064875.8</v>
      </c>
      <c r="G53" s="18">
        <v>76063</v>
      </c>
      <c r="H53" s="18">
        <v>380313</v>
      </c>
      <c r="I53" s="18"/>
      <c r="J53" s="18">
        <f t="shared" si="2"/>
        <v>0</v>
      </c>
      <c r="K53" s="18"/>
      <c r="L53" s="18"/>
      <c r="M53" s="18"/>
      <c r="N53" s="18"/>
      <c r="O53" s="19">
        <f t="shared" si="0"/>
        <v>0</v>
      </c>
      <c r="P53" s="20" t="s">
        <v>216</v>
      </c>
    </row>
    <row r="54" spans="1:16" s="9" customFormat="1" ht="93" x14ac:dyDescent="0.25">
      <c r="A54" s="10">
        <v>47</v>
      </c>
      <c r="B54" s="17" t="s">
        <v>112</v>
      </c>
      <c r="C54" s="10" t="s">
        <v>60</v>
      </c>
      <c r="D54" s="18">
        <f t="shared" si="1"/>
        <v>2764060</v>
      </c>
      <c r="E54" s="18">
        <v>1658436</v>
      </c>
      <c r="F54" s="18">
        <v>1050342.8</v>
      </c>
      <c r="G54" s="18">
        <v>55281.2</v>
      </c>
      <c r="H54" s="18"/>
      <c r="I54" s="18"/>
      <c r="J54" s="18">
        <f t="shared" si="2"/>
        <v>0</v>
      </c>
      <c r="K54" s="18"/>
      <c r="L54" s="18"/>
      <c r="M54" s="18"/>
      <c r="N54" s="18"/>
      <c r="O54" s="19">
        <f t="shared" si="0"/>
        <v>0</v>
      </c>
      <c r="P54" s="20" t="s">
        <v>211</v>
      </c>
    </row>
    <row r="55" spans="1:16" s="9" customFormat="1" ht="69.75" x14ac:dyDescent="0.25">
      <c r="A55" s="10">
        <v>48</v>
      </c>
      <c r="B55" s="17" t="s">
        <v>61</v>
      </c>
      <c r="C55" s="10" t="s">
        <v>60</v>
      </c>
      <c r="D55" s="18">
        <f t="shared" si="1"/>
        <v>2613310</v>
      </c>
      <c r="E55" s="18">
        <v>1567986</v>
      </c>
      <c r="F55" s="18">
        <v>993057.8</v>
      </c>
      <c r="G55" s="18">
        <v>52266.2</v>
      </c>
      <c r="H55" s="18"/>
      <c r="I55" s="18"/>
      <c r="J55" s="18">
        <f t="shared" si="2"/>
        <v>0</v>
      </c>
      <c r="K55" s="18"/>
      <c r="L55" s="18"/>
      <c r="M55" s="18"/>
      <c r="N55" s="18"/>
      <c r="O55" s="19">
        <f t="shared" si="0"/>
        <v>0</v>
      </c>
      <c r="P55" s="20" t="s">
        <v>212</v>
      </c>
    </row>
    <row r="56" spans="1:16" s="9" customFormat="1" ht="93" x14ac:dyDescent="0.25">
      <c r="A56" s="10">
        <v>49</v>
      </c>
      <c r="B56" s="17" t="s">
        <v>113</v>
      </c>
      <c r="C56" s="10" t="s">
        <v>60</v>
      </c>
      <c r="D56" s="18">
        <f t="shared" si="1"/>
        <v>3671380</v>
      </c>
      <c r="E56" s="18">
        <v>2202828</v>
      </c>
      <c r="F56" s="18">
        <v>1395124.4</v>
      </c>
      <c r="G56" s="18">
        <v>73427.600000000006</v>
      </c>
      <c r="H56" s="18"/>
      <c r="I56" s="18"/>
      <c r="J56" s="18">
        <f t="shared" si="2"/>
        <v>0</v>
      </c>
      <c r="K56" s="18"/>
      <c r="L56" s="18"/>
      <c r="M56" s="18"/>
      <c r="N56" s="18"/>
      <c r="O56" s="19">
        <f t="shared" si="0"/>
        <v>0</v>
      </c>
      <c r="P56" s="20" t="s">
        <v>213</v>
      </c>
    </row>
    <row r="57" spans="1:16" s="9" customFormat="1" ht="69.75" x14ac:dyDescent="0.25">
      <c r="A57" s="10">
        <v>50</v>
      </c>
      <c r="B57" s="17" t="s">
        <v>62</v>
      </c>
      <c r="C57" s="10" t="s">
        <v>60</v>
      </c>
      <c r="D57" s="18">
        <f t="shared" si="1"/>
        <v>1008280</v>
      </c>
      <c r="E57" s="18">
        <v>604967</v>
      </c>
      <c r="F57" s="18">
        <v>383147</v>
      </c>
      <c r="G57" s="18">
        <v>20166</v>
      </c>
      <c r="H57" s="18"/>
      <c r="I57" s="18"/>
      <c r="J57" s="18">
        <f t="shared" si="2"/>
        <v>0</v>
      </c>
      <c r="K57" s="18"/>
      <c r="L57" s="18"/>
      <c r="M57" s="18"/>
      <c r="N57" s="18"/>
      <c r="O57" s="19">
        <f t="shared" si="0"/>
        <v>0</v>
      </c>
      <c r="P57" s="20" t="s">
        <v>214</v>
      </c>
    </row>
    <row r="58" spans="1:16" s="9" customFormat="1" ht="69.75" x14ac:dyDescent="0.25">
      <c r="A58" s="10">
        <v>51</v>
      </c>
      <c r="B58" s="17" t="s">
        <v>63</v>
      </c>
      <c r="C58" s="10" t="s">
        <v>60</v>
      </c>
      <c r="D58" s="18">
        <f t="shared" si="1"/>
        <v>1831473</v>
      </c>
      <c r="E58" s="18">
        <v>1098884</v>
      </c>
      <c r="F58" s="18">
        <v>695960</v>
      </c>
      <c r="G58" s="18">
        <v>36629</v>
      </c>
      <c r="H58" s="18"/>
      <c r="I58" s="18"/>
      <c r="J58" s="18">
        <f t="shared" si="2"/>
        <v>0</v>
      </c>
      <c r="K58" s="18"/>
      <c r="L58" s="18"/>
      <c r="M58" s="18"/>
      <c r="N58" s="18"/>
      <c r="O58" s="19">
        <f t="shared" si="0"/>
        <v>0</v>
      </c>
      <c r="P58" s="20" t="s">
        <v>215</v>
      </c>
    </row>
    <row r="59" spans="1:16" s="9" customFormat="1" ht="61.5" x14ac:dyDescent="0.25">
      <c r="A59" s="10">
        <v>52</v>
      </c>
      <c r="B59" s="17" t="s">
        <v>64</v>
      </c>
      <c r="C59" s="10" t="s">
        <v>65</v>
      </c>
      <c r="D59" s="18">
        <f t="shared" si="1"/>
        <v>912359.79999999993</v>
      </c>
      <c r="E59" s="18">
        <v>547416</v>
      </c>
      <c r="F59" s="18">
        <v>346696.6</v>
      </c>
      <c r="G59" s="18">
        <v>2737.08</v>
      </c>
      <c r="H59" s="18">
        <v>15510.12</v>
      </c>
      <c r="I59" s="18"/>
      <c r="J59" s="18">
        <f t="shared" si="2"/>
        <v>0</v>
      </c>
      <c r="K59" s="18"/>
      <c r="L59" s="18"/>
      <c r="M59" s="18"/>
      <c r="N59" s="18"/>
      <c r="O59" s="19">
        <f t="shared" si="0"/>
        <v>0</v>
      </c>
      <c r="P59" s="20" t="s">
        <v>221</v>
      </c>
    </row>
    <row r="60" spans="1:16" s="9" customFormat="1" ht="61.5" x14ac:dyDescent="0.25">
      <c r="A60" s="10">
        <v>53</v>
      </c>
      <c r="B60" s="17" t="s">
        <v>66</v>
      </c>
      <c r="C60" s="10" t="s">
        <v>65</v>
      </c>
      <c r="D60" s="18">
        <f t="shared" si="1"/>
        <v>1994820</v>
      </c>
      <c r="E60" s="18">
        <v>1196892</v>
      </c>
      <c r="F60" s="18">
        <v>758032</v>
      </c>
      <c r="G60" s="18">
        <f>39896-35907</f>
        <v>3989</v>
      </c>
      <c r="H60" s="18">
        <f>35907</f>
        <v>35907</v>
      </c>
      <c r="I60" s="18"/>
      <c r="J60" s="18">
        <f t="shared" si="2"/>
        <v>0</v>
      </c>
      <c r="K60" s="18"/>
      <c r="L60" s="18"/>
      <c r="M60" s="18"/>
      <c r="N60" s="18"/>
      <c r="O60" s="19">
        <f t="shared" si="0"/>
        <v>0</v>
      </c>
      <c r="P60" s="20" t="s">
        <v>217</v>
      </c>
    </row>
    <row r="61" spans="1:16" s="9" customFormat="1" ht="61.5" x14ac:dyDescent="0.25">
      <c r="A61" s="10">
        <v>54</v>
      </c>
      <c r="B61" s="17" t="s">
        <v>67</v>
      </c>
      <c r="C61" s="10" t="s">
        <v>65</v>
      </c>
      <c r="D61" s="18">
        <f t="shared" si="1"/>
        <v>1852135.2</v>
      </c>
      <c r="E61" s="18">
        <v>1111281</v>
      </c>
      <c r="F61" s="18">
        <v>703811.49</v>
      </c>
      <c r="G61" s="18">
        <v>5556.41</v>
      </c>
      <c r="H61" s="18">
        <v>31486.3</v>
      </c>
      <c r="I61" s="18"/>
      <c r="J61" s="18">
        <f t="shared" si="2"/>
        <v>0</v>
      </c>
      <c r="K61" s="18"/>
      <c r="L61" s="18"/>
      <c r="M61" s="18"/>
      <c r="N61" s="18"/>
      <c r="O61" s="19">
        <f t="shared" si="0"/>
        <v>0</v>
      </c>
      <c r="P61" s="20" t="s">
        <v>222</v>
      </c>
    </row>
    <row r="62" spans="1:16" s="9" customFormat="1" ht="61.5" x14ac:dyDescent="0.25">
      <c r="A62" s="10">
        <v>55</v>
      </c>
      <c r="B62" s="17" t="s">
        <v>164</v>
      </c>
      <c r="C62" s="10" t="s">
        <v>65</v>
      </c>
      <c r="D62" s="18">
        <f t="shared" si="1"/>
        <v>2303300</v>
      </c>
      <c r="E62" s="18">
        <v>1381980</v>
      </c>
      <c r="F62" s="18">
        <v>875254</v>
      </c>
      <c r="G62" s="18">
        <v>11516.5</v>
      </c>
      <c r="H62" s="18">
        <v>34549.5</v>
      </c>
      <c r="I62" s="18"/>
      <c r="J62" s="18">
        <f t="shared" si="2"/>
        <v>0</v>
      </c>
      <c r="K62" s="18"/>
      <c r="L62" s="18"/>
      <c r="M62" s="18"/>
      <c r="N62" s="18"/>
      <c r="O62" s="19">
        <f t="shared" si="0"/>
        <v>0</v>
      </c>
      <c r="P62" s="20" t="s">
        <v>220</v>
      </c>
    </row>
    <row r="63" spans="1:16" s="9" customFormat="1" ht="61.5" x14ac:dyDescent="0.25">
      <c r="A63" s="10">
        <v>56</v>
      </c>
      <c r="B63" s="17" t="s">
        <v>68</v>
      </c>
      <c r="C63" s="10" t="s">
        <v>65</v>
      </c>
      <c r="D63" s="18">
        <f t="shared" si="1"/>
        <v>3977030</v>
      </c>
      <c r="E63" s="18">
        <v>2386218</v>
      </c>
      <c r="F63" s="18">
        <v>1511272</v>
      </c>
      <c r="G63" s="18">
        <v>11931</v>
      </c>
      <c r="H63" s="18">
        <v>67609</v>
      </c>
      <c r="I63" s="18"/>
      <c r="J63" s="18">
        <f t="shared" si="2"/>
        <v>0</v>
      </c>
      <c r="K63" s="18"/>
      <c r="L63" s="18"/>
      <c r="M63" s="18"/>
      <c r="N63" s="18"/>
      <c r="O63" s="19">
        <f t="shared" si="0"/>
        <v>0</v>
      </c>
      <c r="P63" s="20" t="s">
        <v>218</v>
      </c>
    </row>
    <row r="64" spans="1:16" s="9" customFormat="1" ht="61.5" x14ac:dyDescent="0.25">
      <c r="A64" s="10">
        <v>57</v>
      </c>
      <c r="B64" s="17" t="s">
        <v>69</v>
      </c>
      <c r="C64" s="10" t="s">
        <v>65</v>
      </c>
      <c r="D64" s="18">
        <f t="shared" si="1"/>
        <v>682213</v>
      </c>
      <c r="E64" s="18">
        <v>409328</v>
      </c>
      <c r="F64" s="18">
        <v>259240.74</v>
      </c>
      <c r="G64" s="18">
        <v>3411.06</v>
      </c>
      <c r="H64" s="18">
        <v>10233.200000000001</v>
      </c>
      <c r="I64" s="18"/>
      <c r="J64" s="18">
        <f t="shared" si="2"/>
        <v>0</v>
      </c>
      <c r="K64" s="18"/>
      <c r="L64" s="18"/>
      <c r="M64" s="18"/>
      <c r="N64" s="18"/>
      <c r="O64" s="19">
        <f t="shared" si="0"/>
        <v>0</v>
      </c>
      <c r="P64" s="20" t="s">
        <v>219</v>
      </c>
    </row>
    <row r="65" spans="1:16" s="9" customFormat="1" ht="61.5" x14ac:dyDescent="0.25">
      <c r="A65" s="10">
        <v>58</v>
      </c>
      <c r="B65" s="17" t="s">
        <v>70</v>
      </c>
      <c r="C65" s="10" t="s">
        <v>24</v>
      </c>
      <c r="D65" s="18">
        <f t="shared" si="1"/>
        <v>3943210</v>
      </c>
      <c r="E65" s="18">
        <v>2365926</v>
      </c>
      <c r="F65" s="18">
        <v>1498419</v>
      </c>
      <c r="G65" s="18">
        <v>78865</v>
      </c>
      <c r="H65" s="18"/>
      <c r="I65" s="18"/>
      <c r="J65" s="18">
        <f t="shared" si="2"/>
        <v>0</v>
      </c>
      <c r="K65" s="18"/>
      <c r="L65" s="18"/>
      <c r="M65" s="18"/>
      <c r="N65" s="18"/>
      <c r="O65" s="19">
        <f t="shared" si="0"/>
        <v>0</v>
      </c>
      <c r="P65" s="20" t="s">
        <v>261</v>
      </c>
    </row>
    <row r="66" spans="1:16" s="9" customFormat="1" ht="69.75" x14ac:dyDescent="0.25">
      <c r="A66" s="10">
        <v>59</v>
      </c>
      <c r="B66" s="17" t="s">
        <v>71</v>
      </c>
      <c r="C66" s="10" t="s">
        <v>24</v>
      </c>
      <c r="D66" s="18">
        <f t="shared" si="1"/>
        <v>4023260</v>
      </c>
      <c r="E66" s="18">
        <v>2400000</v>
      </c>
      <c r="F66" s="18">
        <v>1520000</v>
      </c>
      <c r="G66" s="18">
        <v>103260</v>
      </c>
      <c r="H66" s="18"/>
      <c r="I66" s="18"/>
      <c r="J66" s="18">
        <f t="shared" si="2"/>
        <v>0</v>
      </c>
      <c r="K66" s="18"/>
      <c r="L66" s="18"/>
      <c r="M66" s="18"/>
      <c r="N66" s="18"/>
      <c r="O66" s="19">
        <f t="shared" si="0"/>
        <v>0</v>
      </c>
      <c r="P66" s="20" t="s">
        <v>228</v>
      </c>
    </row>
    <row r="67" spans="1:16" s="9" customFormat="1" ht="61.5" x14ac:dyDescent="0.25">
      <c r="A67" s="10">
        <v>60</v>
      </c>
      <c r="B67" s="17" t="s">
        <v>114</v>
      </c>
      <c r="C67" s="10" t="s">
        <v>24</v>
      </c>
      <c r="D67" s="18">
        <f t="shared" si="1"/>
        <v>4024190</v>
      </c>
      <c r="E67" s="18">
        <v>2400000</v>
      </c>
      <c r="F67" s="18">
        <v>1520000</v>
      </c>
      <c r="G67" s="18">
        <v>104190</v>
      </c>
      <c r="H67" s="18"/>
      <c r="I67" s="18"/>
      <c r="J67" s="18">
        <f t="shared" si="2"/>
        <v>0</v>
      </c>
      <c r="K67" s="18"/>
      <c r="L67" s="18"/>
      <c r="M67" s="18"/>
      <c r="N67" s="18"/>
      <c r="O67" s="19">
        <f t="shared" si="0"/>
        <v>0</v>
      </c>
      <c r="P67" s="20" t="s">
        <v>262</v>
      </c>
    </row>
    <row r="68" spans="1:16" s="9" customFormat="1" ht="93" x14ac:dyDescent="0.25">
      <c r="A68" s="10">
        <v>61</v>
      </c>
      <c r="B68" s="17" t="s">
        <v>115</v>
      </c>
      <c r="C68" s="10" t="s">
        <v>24</v>
      </c>
      <c r="D68" s="18">
        <f t="shared" si="1"/>
        <v>3997750</v>
      </c>
      <c r="E68" s="18">
        <v>2398650</v>
      </c>
      <c r="F68" s="18">
        <v>1519145</v>
      </c>
      <c r="G68" s="18">
        <v>79955</v>
      </c>
      <c r="H68" s="18"/>
      <c r="I68" s="18"/>
      <c r="J68" s="18">
        <f t="shared" si="2"/>
        <v>0</v>
      </c>
      <c r="K68" s="18"/>
      <c r="L68" s="18"/>
      <c r="M68" s="18"/>
      <c r="N68" s="18"/>
      <c r="O68" s="19">
        <f t="shared" si="0"/>
        <v>0</v>
      </c>
      <c r="P68" s="20" t="s">
        <v>263</v>
      </c>
    </row>
    <row r="69" spans="1:16" s="9" customFormat="1" ht="61.5" x14ac:dyDescent="0.25">
      <c r="A69" s="10">
        <v>62</v>
      </c>
      <c r="B69" s="17" t="s">
        <v>72</v>
      </c>
      <c r="C69" s="10" t="s">
        <v>24</v>
      </c>
      <c r="D69" s="18">
        <f t="shared" si="1"/>
        <v>3981520</v>
      </c>
      <c r="E69" s="18">
        <v>2388912</v>
      </c>
      <c r="F69" s="18">
        <v>1512977</v>
      </c>
      <c r="G69" s="18">
        <v>79631</v>
      </c>
      <c r="H69" s="18"/>
      <c r="I69" s="18"/>
      <c r="J69" s="18">
        <f t="shared" si="2"/>
        <v>0</v>
      </c>
      <c r="K69" s="18"/>
      <c r="L69" s="18"/>
      <c r="M69" s="18"/>
      <c r="N69" s="18"/>
      <c r="O69" s="19">
        <f t="shared" si="0"/>
        <v>0</v>
      </c>
      <c r="P69" s="20" t="s">
        <v>264</v>
      </c>
    </row>
    <row r="70" spans="1:16" s="9" customFormat="1" ht="69.75" x14ac:dyDescent="0.25">
      <c r="A70" s="10">
        <v>63</v>
      </c>
      <c r="B70" s="17" t="s">
        <v>116</v>
      </c>
      <c r="C70" s="10" t="s">
        <v>24</v>
      </c>
      <c r="D70" s="18">
        <f t="shared" si="1"/>
        <v>4179250</v>
      </c>
      <c r="E70" s="18">
        <v>2400000</v>
      </c>
      <c r="F70" s="18">
        <v>1520000</v>
      </c>
      <c r="G70" s="18">
        <v>259250</v>
      </c>
      <c r="H70" s="18"/>
      <c r="I70" s="18"/>
      <c r="J70" s="18">
        <f t="shared" si="2"/>
        <v>0</v>
      </c>
      <c r="K70" s="18"/>
      <c r="L70" s="18"/>
      <c r="M70" s="18"/>
      <c r="N70" s="18"/>
      <c r="O70" s="19">
        <f t="shared" si="0"/>
        <v>0</v>
      </c>
      <c r="P70" s="20" t="s">
        <v>229</v>
      </c>
    </row>
    <row r="71" spans="1:16" s="9" customFormat="1" ht="69.75" x14ac:dyDescent="0.25">
      <c r="A71" s="10">
        <v>64</v>
      </c>
      <c r="B71" s="17" t="s">
        <v>73</v>
      </c>
      <c r="C71" s="10" t="s">
        <v>24</v>
      </c>
      <c r="D71" s="18">
        <f t="shared" si="1"/>
        <v>4000000</v>
      </c>
      <c r="E71" s="18">
        <v>2400000</v>
      </c>
      <c r="F71" s="18">
        <v>1520000</v>
      </c>
      <c r="G71" s="18">
        <v>80000</v>
      </c>
      <c r="H71" s="18"/>
      <c r="I71" s="18"/>
      <c r="J71" s="18">
        <f t="shared" si="2"/>
        <v>0</v>
      </c>
      <c r="K71" s="18"/>
      <c r="L71" s="18"/>
      <c r="M71" s="18"/>
      <c r="N71" s="18"/>
      <c r="O71" s="19">
        <f t="shared" si="0"/>
        <v>0</v>
      </c>
      <c r="P71" s="20" t="s">
        <v>265</v>
      </c>
    </row>
    <row r="72" spans="1:16" s="9" customFormat="1" ht="69.75" x14ac:dyDescent="0.25">
      <c r="A72" s="10">
        <v>65</v>
      </c>
      <c r="B72" s="17" t="s">
        <v>117</v>
      </c>
      <c r="C72" s="10" t="s">
        <v>24</v>
      </c>
      <c r="D72" s="18">
        <f t="shared" si="1"/>
        <v>3997030</v>
      </c>
      <c r="E72" s="18">
        <v>2398218</v>
      </c>
      <c r="F72" s="18">
        <v>1518871</v>
      </c>
      <c r="G72" s="18">
        <v>79941</v>
      </c>
      <c r="H72" s="18"/>
      <c r="I72" s="18"/>
      <c r="J72" s="18">
        <f t="shared" si="2"/>
        <v>0</v>
      </c>
      <c r="K72" s="18"/>
      <c r="L72" s="18"/>
      <c r="M72" s="18"/>
      <c r="N72" s="18"/>
      <c r="O72" s="19">
        <f t="shared" ref="O72:O132" si="3">J72/D72*100</f>
        <v>0</v>
      </c>
      <c r="P72" s="20" t="s">
        <v>230</v>
      </c>
    </row>
    <row r="73" spans="1:16" s="9" customFormat="1" ht="61.5" x14ac:dyDescent="0.25">
      <c r="A73" s="10">
        <v>66</v>
      </c>
      <c r="B73" s="17" t="s">
        <v>118</v>
      </c>
      <c r="C73" s="10" t="s">
        <v>24</v>
      </c>
      <c r="D73" s="18">
        <f t="shared" ref="D73:D131" si="4">E73+F73+G73+H73</f>
        <v>3962470</v>
      </c>
      <c r="E73" s="18">
        <v>2377482</v>
      </c>
      <c r="F73" s="18">
        <v>1505738</v>
      </c>
      <c r="G73" s="18">
        <v>79250</v>
      </c>
      <c r="H73" s="18"/>
      <c r="I73" s="18"/>
      <c r="J73" s="18">
        <f t="shared" ref="J73:J131" si="5">K73+L73+M73+N73</f>
        <v>0</v>
      </c>
      <c r="K73" s="18"/>
      <c r="L73" s="18"/>
      <c r="M73" s="18"/>
      <c r="N73" s="18"/>
      <c r="O73" s="19">
        <f t="shared" si="3"/>
        <v>0</v>
      </c>
      <c r="P73" s="20" t="s">
        <v>231</v>
      </c>
    </row>
    <row r="74" spans="1:16" s="9" customFormat="1" ht="61.5" x14ac:dyDescent="0.25">
      <c r="A74" s="10">
        <v>67</v>
      </c>
      <c r="B74" s="17" t="s">
        <v>119</v>
      </c>
      <c r="C74" s="10" t="s">
        <v>24</v>
      </c>
      <c r="D74" s="18">
        <f t="shared" si="4"/>
        <v>4000000</v>
      </c>
      <c r="E74" s="18">
        <v>2400000</v>
      </c>
      <c r="F74" s="18">
        <v>1520000</v>
      </c>
      <c r="G74" s="18">
        <v>80000</v>
      </c>
      <c r="H74" s="18"/>
      <c r="I74" s="18"/>
      <c r="J74" s="18">
        <f t="shared" si="5"/>
        <v>0</v>
      </c>
      <c r="K74" s="18"/>
      <c r="L74" s="18"/>
      <c r="M74" s="18"/>
      <c r="N74" s="18"/>
      <c r="O74" s="19">
        <f t="shared" si="3"/>
        <v>0</v>
      </c>
      <c r="P74" s="20" t="s">
        <v>266</v>
      </c>
    </row>
    <row r="75" spans="1:16" s="9" customFormat="1" ht="61.5" x14ac:dyDescent="0.25">
      <c r="A75" s="10">
        <v>68</v>
      </c>
      <c r="B75" s="17" t="s">
        <v>91</v>
      </c>
      <c r="C75" s="10" t="s">
        <v>24</v>
      </c>
      <c r="D75" s="18">
        <f t="shared" si="4"/>
        <v>3017720</v>
      </c>
      <c r="E75" s="18">
        <v>1810632</v>
      </c>
      <c r="F75" s="18">
        <v>1146733</v>
      </c>
      <c r="G75" s="18">
        <v>60355</v>
      </c>
      <c r="H75" s="18"/>
      <c r="I75" s="18"/>
      <c r="J75" s="18">
        <f t="shared" si="5"/>
        <v>0</v>
      </c>
      <c r="K75" s="18"/>
      <c r="L75" s="18"/>
      <c r="M75" s="18"/>
      <c r="N75" s="18"/>
      <c r="O75" s="19">
        <f t="shared" si="3"/>
        <v>0</v>
      </c>
      <c r="P75" s="20" t="s">
        <v>267</v>
      </c>
    </row>
    <row r="76" spans="1:16" s="9" customFormat="1" ht="61.5" x14ac:dyDescent="0.25">
      <c r="A76" s="10">
        <v>69</v>
      </c>
      <c r="B76" s="17" t="s">
        <v>74</v>
      </c>
      <c r="C76" s="10" t="s">
        <v>24</v>
      </c>
      <c r="D76" s="18">
        <f t="shared" si="4"/>
        <v>3930920</v>
      </c>
      <c r="E76" s="18">
        <v>2358552</v>
      </c>
      <c r="F76" s="18">
        <v>1493749</v>
      </c>
      <c r="G76" s="18">
        <v>78619</v>
      </c>
      <c r="H76" s="18"/>
      <c r="I76" s="18"/>
      <c r="J76" s="18">
        <f t="shared" si="5"/>
        <v>0</v>
      </c>
      <c r="K76" s="18"/>
      <c r="L76" s="18"/>
      <c r="M76" s="18"/>
      <c r="N76" s="18"/>
      <c r="O76" s="19">
        <f t="shared" si="3"/>
        <v>0</v>
      </c>
      <c r="P76" s="20" t="s">
        <v>232</v>
      </c>
    </row>
    <row r="77" spans="1:16" s="9" customFormat="1" ht="61.5" x14ac:dyDescent="0.25">
      <c r="A77" s="10">
        <v>70</v>
      </c>
      <c r="B77" s="17" t="s">
        <v>75</v>
      </c>
      <c r="C77" s="10" t="s">
        <v>24</v>
      </c>
      <c r="D77" s="18">
        <f t="shared" si="4"/>
        <v>3982000</v>
      </c>
      <c r="E77" s="18">
        <v>2389200</v>
      </c>
      <c r="F77" s="18">
        <v>1513160</v>
      </c>
      <c r="G77" s="18">
        <v>79640</v>
      </c>
      <c r="H77" s="18"/>
      <c r="I77" s="18"/>
      <c r="J77" s="18">
        <f t="shared" si="5"/>
        <v>0</v>
      </c>
      <c r="K77" s="18"/>
      <c r="L77" s="18"/>
      <c r="M77" s="18"/>
      <c r="N77" s="18"/>
      <c r="O77" s="19">
        <f t="shared" si="3"/>
        <v>0</v>
      </c>
      <c r="P77" s="20" t="s">
        <v>268</v>
      </c>
    </row>
    <row r="78" spans="1:16" s="9" customFormat="1" ht="69.75" x14ac:dyDescent="0.25">
      <c r="A78" s="10">
        <v>71</v>
      </c>
      <c r="B78" s="17" t="s">
        <v>120</v>
      </c>
      <c r="C78" s="10" t="s">
        <v>24</v>
      </c>
      <c r="D78" s="18">
        <f t="shared" si="4"/>
        <v>3867080</v>
      </c>
      <c r="E78" s="18">
        <v>2320248</v>
      </c>
      <c r="F78" s="18">
        <v>1469490</v>
      </c>
      <c r="G78" s="18">
        <v>77342</v>
      </c>
      <c r="H78" s="18"/>
      <c r="I78" s="18"/>
      <c r="J78" s="18">
        <f t="shared" si="5"/>
        <v>0</v>
      </c>
      <c r="K78" s="18"/>
      <c r="L78" s="18"/>
      <c r="M78" s="18"/>
      <c r="N78" s="18"/>
      <c r="O78" s="19">
        <f t="shared" si="3"/>
        <v>0</v>
      </c>
      <c r="P78" s="20" t="s">
        <v>233</v>
      </c>
    </row>
    <row r="79" spans="1:16" s="9" customFormat="1" ht="69.75" x14ac:dyDescent="0.25">
      <c r="A79" s="10">
        <v>72</v>
      </c>
      <c r="B79" s="17" t="s">
        <v>121</v>
      </c>
      <c r="C79" s="10" t="s">
        <v>24</v>
      </c>
      <c r="D79" s="18">
        <f t="shared" si="4"/>
        <v>3437910</v>
      </c>
      <c r="E79" s="18">
        <v>2062746</v>
      </c>
      <c r="F79" s="18">
        <v>1306405</v>
      </c>
      <c r="G79" s="18">
        <v>68759</v>
      </c>
      <c r="H79" s="18"/>
      <c r="I79" s="18"/>
      <c r="J79" s="18">
        <f t="shared" si="5"/>
        <v>0</v>
      </c>
      <c r="K79" s="18"/>
      <c r="L79" s="18"/>
      <c r="M79" s="18"/>
      <c r="N79" s="18"/>
      <c r="O79" s="19">
        <f t="shared" si="3"/>
        <v>0</v>
      </c>
      <c r="P79" s="20" t="s">
        <v>269</v>
      </c>
    </row>
    <row r="80" spans="1:16" s="9" customFormat="1" ht="61.5" x14ac:dyDescent="0.25">
      <c r="A80" s="10">
        <v>73</v>
      </c>
      <c r="B80" s="17" t="s">
        <v>76</v>
      </c>
      <c r="C80" s="10" t="s">
        <v>24</v>
      </c>
      <c r="D80" s="18">
        <f t="shared" si="4"/>
        <v>3999092</v>
      </c>
      <c r="E80" s="18">
        <v>2399455</v>
      </c>
      <c r="F80" s="18">
        <v>1519654</v>
      </c>
      <c r="G80" s="18">
        <v>79983</v>
      </c>
      <c r="H80" s="18"/>
      <c r="I80" s="18"/>
      <c r="J80" s="18">
        <f t="shared" si="5"/>
        <v>0</v>
      </c>
      <c r="K80" s="18"/>
      <c r="L80" s="18"/>
      <c r="M80" s="18"/>
      <c r="N80" s="18"/>
      <c r="O80" s="19">
        <f t="shared" si="3"/>
        <v>0</v>
      </c>
      <c r="P80" s="20" t="s">
        <v>234</v>
      </c>
    </row>
    <row r="81" spans="1:16" s="9" customFormat="1" ht="61.5" x14ac:dyDescent="0.25">
      <c r="A81" s="10">
        <v>74</v>
      </c>
      <c r="B81" s="17" t="s">
        <v>77</v>
      </c>
      <c r="C81" s="10" t="s">
        <v>24</v>
      </c>
      <c r="D81" s="18">
        <f t="shared" si="4"/>
        <v>3993000</v>
      </c>
      <c r="E81" s="18">
        <v>2395800</v>
      </c>
      <c r="F81" s="18">
        <v>1517340</v>
      </c>
      <c r="G81" s="18">
        <v>79860</v>
      </c>
      <c r="H81" s="18"/>
      <c r="I81" s="18"/>
      <c r="J81" s="18">
        <f t="shared" si="5"/>
        <v>0</v>
      </c>
      <c r="K81" s="18"/>
      <c r="L81" s="18"/>
      <c r="M81" s="18"/>
      <c r="N81" s="18"/>
      <c r="O81" s="19">
        <f t="shared" si="3"/>
        <v>0</v>
      </c>
      <c r="P81" s="20" t="s">
        <v>235</v>
      </c>
    </row>
    <row r="82" spans="1:16" s="9" customFormat="1" ht="61.5" x14ac:dyDescent="0.25">
      <c r="A82" s="10">
        <v>75</v>
      </c>
      <c r="B82" s="17" t="s">
        <v>78</v>
      </c>
      <c r="C82" s="10" t="s">
        <v>24</v>
      </c>
      <c r="D82" s="18">
        <f t="shared" si="4"/>
        <v>2919300</v>
      </c>
      <c r="E82" s="18">
        <v>1751580</v>
      </c>
      <c r="F82" s="18">
        <v>1109334</v>
      </c>
      <c r="G82" s="18">
        <v>58386</v>
      </c>
      <c r="H82" s="18"/>
      <c r="I82" s="18"/>
      <c r="J82" s="18">
        <f t="shared" si="5"/>
        <v>0</v>
      </c>
      <c r="K82" s="18"/>
      <c r="L82" s="18"/>
      <c r="M82" s="18"/>
      <c r="N82" s="18"/>
      <c r="O82" s="19">
        <f t="shared" si="3"/>
        <v>0</v>
      </c>
      <c r="P82" s="20" t="s">
        <v>236</v>
      </c>
    </row>
    <row r="83" spans="1:16" s="9" customFormat="1" ht="69.75" x14ac:dyDescent="0.25">
      <c r="A83" s="10">
        <v>76</v>
      </c>
      <c r="B83" s="17" t="s">
        <v>122</v>
      </c>
      <c r="C83" s="10" t="s">
        <v>24</v>
      </c>
      <c r="D83" s="18">
        <f t="shared" si="4"/>
        <v>3982740</v>
      </c>
      <c r="E83" s="18">
        <v>2389644</v>
      </c>
      <c r="F83" s="18">
        <v>1513441</v>
      </c>
      <c r="G83" s="18">
        <v>79655</v>
      </c>
      <c r="H83" s="18"/>
      <c r="I83" s="18"/>
      <c r="J83" s="18">
        <f t="shared" si="5"/>
        <v>0</v>
      </c>
      <c r="K83" s="18"/>
      <c r="L83" s="18"/>
      <c r="M83" s="18"/>
      <c r="N83" s="18"/>
      <c r="O83" s="19">
        <f t="shared" si="3"/>
        <v>0</v>
      </c>
      <c r="P83" s="20" t="s">
        <v>270</v>
      </c>
    </row>
    <row r="84" spans="1:16" s="9" customFormat="1" ht="92.25" x14ac:dyDescent="0.25">
      <c r="A84" s="10">
        <v>77</v>
      </c>
      <c r="B84" s="17" t="s">
        <v>123</v>
      </c>
      <c r="C84" s="10" t="s">
        <v>24</v>
      </c>
      <c r="D84" s="18">
        <f t="shared" si="4"/>
        <v>3770730</v>
      </c>
      <c r="E84" s="18">
        <v>2262438</v>
      </c>
      <c r="F84" s="18">
        <v>1432877</v>
      </c>
      <c r="G84" s="18">
        <v>75415</v>
      </c>
      <c r="H84" s="18"/>
      <c r="I84" s="18"/>
      <c r="J84" s="18">
        <f t="shared" si="5"/>
        <v>0</v>
      </c>
      <c r="K84" s="18"/>
      <c r="L84" s="18"/>
      <c r="M84" s="18"/>
      <c r="N84" s="18"/>
      <c r="O84" s="19">
        <f t="shared" si="3"/>
        <v>0</v>
      </c>
      <c r="P84" s="20" t="s">
        <v>237</v>
      </c>
    </row>
    <row r="85" spans="1:16" s="9" customFormat="1" ht="92.25" x14ac:dyDescent="0.25">
      <c r="A85" s="10">
        <v>78</v>
      </c>
      <c r="B85" s="17" t="s">
        <v>124</v>
      </c>
      <c r="C85" s="10" t="s">
        <v>24</v>
      </c>
      <c r="D85" s="18">
        <f t="shared" si="4"/>
        <v>4759200</v>
      </c>
      <c r="E85" s="18">
        <v>2398636</v>
      </c>
      <c r="F85" s="18">
        <v>1518184</v>
      </c>
      <c r="G85" s="18">
        <v>842380</v>
      </c>
      <c r="H85" s="18"/>
      <c r="I85" s="18"/>
      <c r="J85" s="18">
        <f t="shared" si="5"/>
        <v>0</v>
      </c>
      <c r="K85" s="18"/>
      <c r="L85" s="18"/>
      <c r="M85" s="18"/>
      <c r="N85" s="18"/>
      <c r="O85" s="19">
        <f t="shared" si="3"/>
        <v>0</v>
      </c>
      <c r="P85" s="20" t="s">
        <v>271</v>
      </c>
    </row>
    <row r="86" spans="1:16" s="9" customFormat="1" ht="69.75" x14ac:dyDescent="0.25">
      <c r="A86" s="10">
        <v>79</v>
      </c>
      <c r="B86" s="17" t="s">
        <v>125</v>
      </c>
      <c r="C86" s="10" t="s">
        <v>24</v>
      </c>
      <c r="D86" s="18">
        <f t="shared" si="4"/>
        <v>4920598.8</v>
      </c>
      <c r="E86" s="18">
        <v>2400000</v>
      </c>
      <c r="F86" s="18">
        <v>1520000</v>
      </c>
      <c r="G86" s="18">
        <v>1000598.8</v>
      </c>
      <c r="H86" s="18"/>
      <c r="I86" s="18"/>
      <c r="J86" s="18">
        <f t="shared" si="5"/>
        <v>0</v>
      </c>
      <c r="K86" s="18"/>
      <c r="L86" s="18"/>
      <c r="M86" s="18"/>
      <c r="N86" s="18"/>
      <c r="O86" s="19">
        <f t="shared" si="3"/>
        <v>0</v>
      </c>
      <c r="P86" s="20" t="s">
        <v>272</v>
      </c>
    </row>
    <row r="87" spans="1:16" s="9" customFormat="1" ht="61.5" x14ac:dyDescent="0.25">
      <c r="A87" s="10">
        <v>80</v>
      </c>
      <c r="B87" s="17" t="s">
        <v>126</v>
      </c>
      <c r="C87" s="10" t="s">
        <v>24</v>
      </c>
      <c r="D87" s="18">
        <f t="shared" si="4"/>
        <v>3999790</v>
      </c>
      <c r="E87" s="18">
        <v>2399874</v>
      </c>
      <c r="F87" s="18">
        <v>1519920</v>
      </c>
      <c r="G87" s="18">
        <v>79996</v>
      </c>
      <c r="H87" s="18"/>
      <c r="I87" s="18"/>
      <c r="J87" s="18">
        <f t="shared" si="5"/>
        <v>0</v>
      </c>
      <c r="K87" s="18"/>
      <c r="L87" s="18"/>
      <c r="M87" s="18"/>
      <c r="N87" s="18"/>
      <c r="O87" s="19">
        <f t="shared" si="3"/>
        <v>0</v>
      </c>
      <c r="P87" s="20" t="s">
        <v>273</v>
      </c>
    </row>
    <row r="88" spans="1:16" s="9" customFormat="1" ht="92.25" x14ac:dyDescent="0.25">
      <c r="A88" s="10">
        <v>81</v>
      </c>
      <c r="B88" s="17" t="s">
        <v>127</v>
      </c>
      <c r="C88" s="10" t="s">
        <v>24</v>
      </c>
      <c r="D88" s="18">
        <f t="shared" si="4"/>
        <v>4000000</v>
      </c>
      <c r="E88" s="18">
        <v>2400000</v>
      </c>
      <c r="F88" s="18">
        <v>1520000</v>
      </c>
      <c r="G88" s="18">
        <v>80000</v>
      </c>
      <c r="H88" s="18"/>
      <c r="I88" s="18"/>
      <c r="J88" s="18">
        <f t="shared" si="5"/>
        <v>0</v>
      </c>
      <c r="K88" s="18"/>
      <c r="L88" s="18"/>
      <c r="M88" s="18"/>
      <c r="N88" s="18"/>
      <c r="O88" s="19">
        <f t="shared" si="3"/>
        <v>0</v>
      </c>
      <c r="P88" s="20" t="s">
        <v>238</v>
      </c>
    </row>
    <row r="89" spans="1:16" s="9" customFormat="1" ht="61.5" x14ac:dyDescent="0.25">
      <c r="A89" s="10">
        <v>82</v>
      </c>
      <c r="B89" s="17" t="s">
        <v>128</v>
      </c>
      <c r="C89" s="10" t="s">
        <v>24</v>
      </c>
      <c r="D89" s="18">
        <f t="shared" si="4"/>
        <v>3585800</v>
      </c>
      <c r="E89" s="18">
        <v>2151480</v>
      </c>
      <c r="F89" s="18">
        <v>1362604</v>
      </c>
      <c r="G89" s="18">
        <v>71716</v>
      </c>
      <c r="H89" s="18"/>
      <c r="I89" s="18"/>
      <c r="J89" s="18">
        <f t="shared" si="5"/>
        <v>0</v>
      </c>
      <c r="K89" s="18"/>
      <c r="L89" s="18"/>
      <c r="M89" s="18"/>
      <c r="N89" s="18"/>
      <c r="O89" s="19">
        <f t="shared" si="3"/>
        <v>0</v>
      </c>
      <c r="P89" s="20" t="s">
        <v>274</v>
      </c>
    </row>
    <row r="90" spans="1:16" s="9" customFormat="1" ht="69.75" x14ac:dyDescent="0.25">
      <c r="A90" s="10">
        <v>83</v>
      </c>
      <c r="B90" s="17" t="s">
        <v>129</v>
      </c>
      <c r="C90" s="10" t="s">
        <v>24</v>
      </c>
      <c r="D90" s="18">
        <f t="shared" si="4"/>
        <v>2772870</v>
      </c>
      <c r="E90" s="18">
        <v>1663722</v>
      </c>
      <c r="F90" s="18">
        <v>1053690</v>
      </c>
      <c r="G90" s="18">
        <v>55458</v>
      </c>
      <c r="H90" s="18"/>
      <c r="I90" s="18"/>
      <c r="J90" s="18">
        <f t="shared" si="5"/>
        <v>0</v>
      </c>
      <c r="K90" s="18"/>
      <c r="L90" s="18"/>
      <c r="M90" s="18"/>
      <c r="N90" s="18"/>
      <c r="O90" s="19">
        <f t="shared" si="3"/>
        <v>0</v>
      </c>
      <c r="P90" s="20" t="s">
        <v>275</v>
      </c>
    </row>
    <row r="91" spans="1:16" s="9" customFormat="1" ht="69.75" x14ac:dyDescent="0.25">
      <c r="A91" s="10">
        <v>84</v>
      </c>
      <c r="B91" s="17" t="s">
        <v>130</v>
      </c>
      <c r="C91" s="10" t="s">
        <v>24</v>
      </c>
      <c r="D91" s="18">
        <f t="shared" si="4"/>
        <v>3256710</v>
      </c>
      <c r="E91" s="18">
        <v>1954026</v>
      </c>
      <c r="F91" s="18">
        <v>1237549</v>
      </c>
      <c r="G91" s="18">
        <v>65135</v>
      </c>
      <c r="H91" s="18"/>
      <c r="I91" s="18"/>
      <c r="J91" s="18">
        <f t="shared" si="5"/>
        <v>0</v>
      </c>
      <c r="K91" s="18"/>
      <c r="L91" s="18"/>
      <c r="M91" s="18"/>
      <c r="N91" s="18"/>
      <c r="O91" s="19">
        <f t="shared" si="3"/>
        <v>0</v>
      </c>
      <c r="P91" s="20" t="s">
        <v>239</v>
      </c>
    </row>
    <row r="92" spans="1:16" s="9" customFormat="1" ht="69.75" x14ac:dyDescent="0.25">
      <c r="A92" s="10">
        <v>85</v>
      </c>
      <c r="B92" s="17" t="s">
        <v>131</v>
      </c>
      <c r="C92" s="10" t="s">
        <v>24</v>
      </c>
      <c r="D92" s="18">
        <f t="shared" si="4"/>
        <v>4006070</v>
      </c>
      <c r="E92" s="18">
        <v>2400000</v>
      </c>
      <c r="F92" s="18">
        <v>1520000</v>
      </c>
      <c r="G92" s="18">
        <v>86070</v>
      </c>
      <c r="H92" s="18"/>
      <c r="I92" s="18"/>
      <c r="J92" s="18">
        <f t="shared" si="5"/>
        <v>0</v>
      </c>
      <c r="K92" s="18"/>
      <c r="L92" s="18"/>
      <c r="M92" s="18"/>
      <c r="N92" s="18"/>
      <c r="O92" s="19">
        <f t="shared" si="3"/>
        <v>0</v>
      </c>
      <c r="P92" s="20" t="s">
        <v>240</v>
      </c>
    </row>
    <row r="93" spans="1:16" s="9" customFormat="1" ht="69.75" x14ac:dyDescent="0.25">
      <c r="A93" s="10">
        <v>86</v>
      </c>
      <c r="B93" s="17" t="s">
        <v>132</v>
      </c>
      <c r="C93" s="10" t="s">
        <v>24</v>
      </c>
      <c r="D93" s="18">
        <f t="shared" si="4"/>
        <v>4000000</v>
      </c>
      <c r="E93" s="18">
        <v>2400000</v>
      </c>
      <c r="F93" s="18">
        <v>1520000</v>
      </c>
      <c r="G93" s="18">
        <v>80000</v>
      </c>
      <c r="H93" s="18"/>
      <c r="I93" s="18"/>
      <c r="J93" s="18">
        <f t="shared" si="5"/>
        <v>0</v>
      </c>
      <c r="K93" s="18"/>
      <c r="L93" s="18"/>
      <c r="M93" s="18"/>
      <c r="N93" s="18"/>
      <c r="O93" s="19">
        <f t="shared" si="3"/>
        <v>0</v>
      </c>
      <c r="P93" s="20" t="s">
        <v>241</v>
      </c>
    </row>
    <row r="94" spans="1:16" s="9" customFormat="1" ht="93" x14ac:dyDescent="0.25">
      <c r="A94" s="10">
        <v>87</v>
      </c>
      <c r="B94" s="17" t="s">
        <v>133</v>
      </c>
      <c r="C94" s="10" t="s">
        <v>24</v>
      </c>
      <c r="D94" s="18">
        <f t="shared" si="4"/>
        <v>2586990</v>
      </c>
      <c r="E94" s="18">
        <v>1552194</v>
      </c>
      <c r="F94" s="18">
        <v>983056</v>
      </c>
      <c r="G94" s="18">
        <v>51740</v>
      </c>
      <c r="H94" s="18"/>
      <c r="I94" s="18"/>
      <c r="J94" s="18">
        <f t="shared" si="5"/>
        <v>0</v>
      </c>
      <c r="K94" s="18"/>
      <c r="L94" s="18"/>
      <c r="M94" s="18"/>
      <c r="N94" s="18"/>
      <c r="O94" s="19">
        <f t="shared" si="3"/>
        <v>0</v>
      </c>
      <c r="P94" s="20" t="s">
        <v>242</v>
      </c>
    </row>
    <row r="95" spans="1:16" s="9" customFormat="1" ht="69.75" x14ac:dyDescent="0.25">
      <c r="A95" s="10">
        <v>88</v>
      </c>
      <c r="B95" s="17" t="s">
        <v>134</v>
      </c>
      <c r="C95" s="10" t="s">
        <v>24</v>
      </c>
      <c r="D95" s="18">
        <f t="shared" si="4"/>
        <v>4118210</v>
      </c>
      <c r="E95" s="18">
        <v>2399680</v>
      </c>
      <c r="F95" s="18">
        <v>1519619</v>
      </c>
      <c r="G95" s="18">
        <v>198911</v>
      </c>
      <c r="H95" s="18"/>
      <c r="I95" s="18"/>
      <c r="J95" s="18">
        <f t="shared" si="5"/>
        <v>0</v>
      </c>
      <c r="K95" s="18"/>
      <c r="L95" s="18"/>
      <c r="M95" s="18"/>
      <c r="N95" s="18"/>
      <c r="O95" s="19">
        <f t="shared" si="3"/>
        <v>0</v>
      </c>
      <c r="P95" s="20" t="s">
        <v>243</v>
      </c>
    </row>
    <row r="96" spans="1:16" s="9" customFormat="1" ht="69.75" x14ac:dyDescent="0.25">
      <c r="A96" s="10">
        <v>89</v>
      </c>
      <c r="B96" s="17" t="s">
        <v>135</v>
      </c>
      <c r="C96" s="10" t="s">
        <v>24</v>
      </c>
      <c r="D96" s="18">
        <f t="shared" si="4"/>
        <v>3997510</v>
      </c>
      <c r="E96" s="18">
        <v>2398506</v>
      </c>
      <c r="F96" s="18">
        <v>1519053</v>
      </c>
      <c r="G96" s="18">
        <v>79951</v>
      </c>
      <c r="H96" s="18"/>
      <c r="I96" s="18"/>
      <c r="J96" s="18">
        <f t="shared" si="5"/>
        <v>0</v>
      </c>
      <c r="K96" s="18"/>
      <c r="L96" s="18"/>
      <c r="M96" s="18"/>
      <c r="N96" s="18"/>
      <c r="O96" s="19">
        <f t="shared" si="3"/>
        <v>0</v>
      </c>
      <c r="P96" s="20" t="s">
        <v>276</v>
      </c>
    </row>
    <row r="97" spans="1:16" s="9" customFormat="1" ht="69.75" x14ac:dyDescent="0.25">
      <c r="A97" s="10">
        <v>90</v>
      </c>
      <c r="B97" s="17" t="s">
        <v>136</v>
      </c>
      <c r="C97" s="10" t="s">
        <v>24</v>
      </c>
      <c r="D97" s="18">
        <f t="shared" si="4"/>
        <v>4075830</v>
      </c>
      <c r="E97" s="18">
        <v>2400000</v>
      </c>
      <c r="F97" s="18">
        <v>1520000</v>
      </c>
      <c r="G97" s="18">
        <v>155830</v>
      </c>
      <c r="H97" s="18"/>
      <c r="I97" s="18"/>
      <c r="J97" s="18">
        <f t="shared" si="5"/>
        <v>0</v>
      </c>
      <c r="K97" s="18"/>
      <c r="L97" s="18"/>
      <c r="M97" s="18"/>
      <c r="N97" s="18"/>
      <c r="O97" s="19">
        <f t="shared" si="3"/>
        <v>0</v>
      </c>
      <c r="P97" s="20" t="s">
        <v>277</v>
      </c>
    </row>
    <row r="98" spans="1:16" s="9" customFormat="1" ht="61.5" x14ac:dyDescent="0.25">
      <c r="A98" s="10">
        <v>91</v>
      </c>
      <c r="B98" s="17" t="s">
        <v>137</v>
      </c>
      <c r="C98" s="10" t="s">
        <v>24</v>
      </c>
      <c r="D98" s="18">
        <f t="shared" si="4"/>
        <v>3982750</v>
      </c>
      <c r="E98" s="18">
        <v>2389650</v>
      </c>
      <c r="F98" s="18">
        <v>1513445</v>
      </c>
      <c r="G98" s="18">
        <v>79655</v>
      </c>
      <c r="H98" s="18"/>
      <c r="I98" s="18"/>
      <c r="J98" s="18">
        <f t="shared" si="5"/>
        <v>0</v>
      </c>
      <c r="K98" s="18"/>
      <c r="L98" s="18"/>
      <c r="M98" s="18"/>
      <c r="N98" s="18"/>
      <c r="O98" s="19">
        <f t="shared" si="3"/>
        <v>0</v>
      </c>
      <c r="P98" s="20" t="s">
        <v>244</v>
      </c>
    </row>
    <row r="99" spans="1:16" s="9" customFormat="1" ht="92.25" x14ac:dyDescent="0.25">
      <c r="A99" s="10">
        <v>92</v>
      </c>
      <c r="B99" s="17" t="s">
        <v>138</v>
      </c>
      <c r="C99" s="10" t="s">
        <v>24</v>
      </c>
      <c r="D99" s="18">
        <f t="shared" si="4"/>
        <v>3723020</v>
      </c>
      <c r="E99" s="18">
        <v>2233812</v>
      </c>
      <c r="F99" s="18">
        <v>1414748</v>
      </c>
      <c r="G99" s="18">
        <v>74460</v>
      </c>
      <c r="H99" s="18"/>
      <c r="I99" s="18"/>
      <c r="J99" s="18">
        <f t="shared" si="5"/>
        <v>0</v>
      </c>
      <c r="K99" s="18"/>
      <c r="L99" s="18"/>
      <c r="M99" s="18"/>
      <c r="N99" s="18"/>
      <c r="O99" s="19">
        <f t="shared" si="3"/>
        <v>0</v>
      </c>
      <c r="P99" s="20" t="s">
        <v>278</v>
      </c>
    </row>
    <row r="100" spans="1:16" s="9" customFormat="1" ht="61.5" x14ac:dyDescent="0.25">
      <c r="A100" s="10">
        <v>93</v>
      </c>
      <c r="B100" s="17" t="s">
        <v>139</v>
      </c>
      <c r="C100" s="10" t="s">
        <v>24</v>
      </c>
      <c r="D100" s="18">
        <f t="shared" si="4"/>
        <v>3867830</v>
      </c>
      <c r="E100" s="18">
        <v>2320698</v>
      </c>
      <c r="F100" s="18">
        <v>1469775</v>
      </c>
      <c r="G100" s="18">
        <v>77357</v>
      </c>
      <c r="H100" s="18"/>
      <c r="I100" s="18"/>
      <c r="J100" s="18">
        <f t="shared" si="5"/>
        <v>0</v>
      </c>
      <c r="K100" s="18"/>
      <c r="L100" s="18"/>
      <c r="M100" s="18"/>
      <c r="N100" s="18"/>
      <c r="O100" s="19">
        <f t="shared" si="3"/>
        <v>0</v>
      </c>
      <c r="P100" s="20" t="s">
        <v>245</v>
      </c>
    </row>
    <row r="101" spans="1:16" s="9" customFormat="1" ht="61.5" x14ac:dyDescent="0.25">
      <c r="A101" s="10">
        <v>94</v>
      </c>
      <c r="B101" s="17" t="s">
        <v>140</v>
      </c>
      <c r="C101" s="10" t="s">
        <v>24</v>
      </c>
      <c r="D101" s="18">
        <f t="shared" si="4"/>
        <v>3514190</v>
      </c>
      <c r="E101" s="18">
        <v>2108514</v>
      </c>
      <c r="F101" s="18">
        <v>1335392</v>
      </c>
      <c r="G101" s="18">
        <v>70284</v>
      </c>
      <c r="H101" s="18"/>
      <c r="I101" s="18"/>
      <c r="J101" s="18">
        <f t="shared" si="5"/>
        <v>0</v>
      </c>
      <c r="K101" s="18"/>
      <c r="L101" s="18"/>
      <c r="M101" s="18"/>
      <c r="N101" s="18"/>
      <c r="O101" s="19">
        <f t="shared" si="3"/>
        <v>0</v>
      </c>
      <c r="P101" s="20" t="s">
        <v>246</v>
      </c>
    </row>
    <row r="102" spans="1:16" s="9" customFormat="1" ht="69.75" x14ac:dyDescent="0.25">
      <c r="A102" s="10">
        <v>95</v>
      </c>
      <c r="B102" s="17" t="s">
        <v>141</v>
      </c>
      <c r="C102" s="10" t="s">
        <v>24</v>
      </c>
      <c r="D102" s="18">
        <f t="shared" si="4"/>
        <v>3495650</v>
      </c>
      <c r="E102" s="18">
        <v>2097390</v>
      </c>
      <c r="F102" s="18">
        <v>1328347</v>
      </c>
      <c r="G102" s="18">
        <v>69913</v>
      </c>
      <c r="H102" s="18"/>
      <c r="I102" s="18"/>
      <c r="J102" s="18">
        <f t="shared" si="5"/>
        <v>0</v>
      </c>
      <c r="K102" s="18"/>
      <c r="L102" s="18"/>
      <c r="M102" s="18"/>
      <c r="N102" s="18"/>
      <c r="O102" s="19">
        <f t="shared" si="3"/>
        <v>0</v>
      </c>
      <c r="P102" s="20" t="s">
        <v>279</v>
      </c>
    </row>
    <row r="103" spans="1:16" s="9" customFormat="1" ht="61.5" x14ac:dyDescent="0.25">
      <c r="A103" s="10">
        <v>96</v>
      </c>
      <c r="B103" s="17" t="s">
        <v>142</v>
      </c>
      <c r="C103" s="10" t="s">
        <v>24</v>
      </c>
      <c r="D103" s="18">
        <f t="shared" si="4"/>
        <v>3860570</v>
      </c>
      <c r="E103" s="18">
        <v>2316342</v>
      </c>
      <c r="F103" s="18">
        <v>1467016</v>
      </c>
      <c r="G103" s="18">
        <v>77212</v>
      </c>
      <c r="H103" s="18"/>
      <c r="I103" s="18"/>
      <c r="J103" s="18">
        <f t="shared" si="5"/>
        <v>0</v>
      </c>
      <c r="K103" s="18"/>
      <c r="L103" s="18"/>
      <c r="M103" s="18"/>
      <c r="N103" s="18"/>
      <c r="O103" s="19">
        <f t="shared" si="3"/>
        <v>0</v>
      </c>
      <c r="P103" s="20" t="s">
        <v>280</v>
      </c>
    </row>
    <row r="104" spans="1:16" s="9" customFormat="1" ht="69.75" x14ac:dyDescent="0.25">
      <c r="A104" s="10">
        <v>97</v>
      </c>
      <c r="B104" s="17" t="s">
        <v>143</v>
      </c>
      <c r="C104" s="10" t="s">
        <v>24</v>
      </c>
      <c r="D104" s="18">
        <f t="shared" si="4"/>
        <v>4250300</v>
      </c>
      <c r="E104" s="18">
        <v>2399719</v>
      </c>
      <c r="F104" s="18">
        <v>1519907</v>
      </c>
      <c r="G104" s="18">
        <v>330674</v>
      </c>
      <c r="H104" s="18"/>
      <c r="I104" s="18"/>
      <c r="J104" s="18">
        <f t="shared" si="5"/>
        <v>0</v>
      </c>
      <c r="K104" s="18"/>
      <c r="L104" s="18"/>
      <c r="M104" s="18"/>
      <c r="N104" s="18"/>
      <c r="O104" s="19">
        <f t="shared" si="3"/>
        <v>0</v>
      </c>
      <c r="P104" s="20" t="s">
        <v>281</v>
      </c>
    </row>
    <row r="105" spans="1:16" s="9" customFormat="1" ht="61.5" x14ac:dyDescent="0.25">
      <c r="A105" s="10">
        <v>98</v>
      </c>
      <c r="B105" s="17" t="s">
        <v>144</v>
      </c>
      <c r="C105" s="10" t="s">
        <v>24</v>
      </c>
      <c r="D105" s="18">
        <f t="shared" si="4"/>
        <v>1211710</v>
      </c>
      <c r="E105" s="18">
        <v>727026</v>
      </c>
      <c r="F105" s="18">
        <v>460449</v>
      </c>
      <c r="G105" s="18">
        <v>24235</v>
      </c>
      <c r="H105" s="18"/>
      <c r="I105" s="18"/>
      <c r="J105" s="18">
        <f t="shared" si="5"/>
        <v>0</v>
      </c>
      <c r="K105" s="18"/>
      <c r="L105" s="18"/>
      <c r="M105" s="18"/>
      <c r="N105" s="18"/>
      <c r="O105" s="19">
        <f t="shared" si="3"/>
        <v>0</v>
      </c>
      <c r="P105" s="20" t="s">
        <v>247</v>
      </c>
    </row>
    <row r="106" spans="1:16" s="9" customFormat="1" ht="69.75" x14ac:dyDescent="0.25">
      <c r="A106" s="10">
        <v>99</v>
      </c>
      <c r="B106" s="17" t="s">
        <v>145</v>
      </c>
      <c r="C106" s="10" t="s">
        <v>31</v>
      </c>
      <c r="D106" s="18">
        <f t="shared" si="4"/>
        <v>4029780</v>
      </c>
      <c r="E106" s="18">
        <v>2400000</v>
      </c>
      <c r="F106" s="18">
        <v>1520000</v>
      </c>
      <c r="G106" s="18">
        <v>109780</v>
      </c>
      <c r="H106" s="18"/>
      <c r="I106" s="18"/>
      <c r="J106" s="18">
        <f t="shared" si="5"/>
        <v>0</v>
      </c>
      <c r="K106" s="18"/>
      <c r="L106" s="18"/>
      <c r="M106" s="18"/>
      <c r="N106" s="18"/>
      <c r="O106" s="19">
        <f t="shared" si="3"/>
        <v>0</v>
      </c>
      <c r="P106" s="20" t="s">
        <v>282</v>
      </c>
    </row>
    <row r="107" spans="1:16" s="9" customFormat="1" ht="92.25" x14ac:dyDescent="0.25">
      <c r="A107" s="10">
        <v>100</v>
      </c>
      <c r="B107" s="17" t="s">
        <v>146</v>
      </c>
      <c r="C107" s="10" t="s">
        <v>24</v>
      </c>
      <c r="D107" s="18">
        <f t="shared" si="4"/>
        <v>2517510</v>
      </c>
      <c r="E107" s="18">
        <v>1510506</v>
      </c>
      <c r="F107" s="18">
        <v>956653</v>
      </c>
      <c r="G107" s="18">
        <v>50351</v>
      </c>
      <c r="H107" s="18"/>
      <c r="I107" s="18"/>
      <c r="J107" s="18">
        <f t="shared" si="5"/>
        <v>0</v>
      </c>
      <c r="K107" s="18"/>
      <c r="L107" s="18"/>
      <c r="M107" s="18"/>
      <c r="N107" s="18"/>
      <c r="O107" s="19">
        <f t="shared" si="3"/>
        <v>0</v>
      </c>
      <c r="P107" s="20" t="s">
        <v>248</v>
      </c>
    </row>
    <row r="108" spans="1:16" s="9" customFormat="1" ht="92.25" x14ac:dyDescent="0.25">
      <c r="A108" s="10">
        <v>101</v>
      </c>
      <c r="B108" s="17" t="s">
        <v>147</v>
      </c>
      <c r="C108" s="10" t="s">
        <v>24</v>
      </c>
      <c r="D108" s="18">
        <f t="shared" si="4"/>
        <v>3266330</v>
      </c>
      <c r="E108" s="18">
        <v>1959798</v>
      </c>
      <c r="F108" s="18">
        <v>1241205</v>
      </c>
      <c r="G108" s="18">
        <v>65327</v>
      </c>
      <c r="H108" s="18"/>
      <c r="I108" s="18"/>
      <c r="J108" s="18">
        <f t="shared" si="5"/>
        <v>0</v>
      </c>
      <c r="K108" s="18"/>
      <c r="L108" s="18"/>
      <c r="M108" s="18"/>
      <c r="N108" s="18"/>
      <c r="O108" s="19">
        <f t="shared" si="3"/>
        <v>0</v>
      </c>
      <c r="P108" s="20" t="s">
        <v>249</v>
      </c>
    </row>
    <row r="109" spans="1:16" s="9" customFormat="1" ht="93" x14ac:dyDescent="0.25">
      <c r="A109" s="10">
        <v>102</v>
      </c>
      <c r="B109" s="17" t="s">
        <v>148</v>
      </c>
      <c r="C109" s="10" t="s">
        <v>24</v>
      </c>
      <c r="D109" s="18">
        <f t="shared" si="4"/>
        <v>3863410</v>
      </c>
      <c r="E109" s="18">
        <v>2318046</v>
      </c>
      <c r="F109" s="18">
        <v>1468095</v>
      </c>
      <c r="G109" s="18">
        <v>77269</v>
      </c>
      <c r="H109" s="18"/>
      <c r="I109" s="18"/>
      <c r="J109" s="18">
        <f t="shared" si="5"/>
        <v>0</v>
      </c>
      <c r="K109" s="18"/>
      <c r="L109" s="18"/>
      <c r="M109" s="18"/>
      <c r="N109" s="18"/>
      <c r="O109" s="19">
        <f t="shared" si="3"/>
        <v>0</v>
      </c>
      <c r="P109" s="20" t="s">
        <v>283</v>
      </c>
    </row>
    <row r="110" spans="1:16" s="9" customFormat="1" ht="61.5" x14ac:dyDescent="0.25">
      <c r="A110" s="10">
        <v>103</v>
      </c>
      <c r="B110" s="17" t="s">
        <v>149</v>
      </c>
      <c r="C110" s="10" t="s">
        <v>24</v>
      </c>
      <c r="D110" s="18">
        <f t="shared" si="4"/>
        <v>3572040</v>
      </c>
      <c r="E110" s="18">
        <v>2143224</v>
      </c>
      <c r="F110" s="18">
        <v>1357375</v>
      </c>
      <c r="G110" s="18">
        <v>71441</v>
      </c>
      <c r="H110" s="18"/>
      <c r="I110" s="18"/>
      <c r="J110" s="18">
        <f t="shared" si="5"/>
        <v>0</v>
      </c>
      <c r="K110" s="18"/>
      <c r="L110" s="18"/>
      <c r="M110" s="18"/>
      <c r="N110" s="18"/>
      <c r="O110" s="19">
        <f t="shared" si="3"/>
        <v>0</v>
      </c>
      <c r="P110" s="20" t="s">
        <v>250</v>
      </c>
    </row>
    <row r="111" spans="1:16" s="9" customFormat="1" ht="92.25" x14ac:dyDescent="0.25">
      <c r="A111" s="10">
        <v>104</v>
      </c>
      <c r="B111" s="17" t="s">
        <v>150</v>
      </c>
      <c r="C111" s="10" t="s">
        <v>24</v>
      </c>
      <c r="D111" s="18">
        <f t="shared" si="4"/>
        <v>4102910</v>
      </c>
      <c r="E111" s="18">
        <v>2399792</v>
      </c>
      <c r="F111" s="18">
        <v>1519717</v>
      </c>
      <c r="G111" s="18">
        <v>183401</v>
      </c>
      <c r="H111" s="18"/>
      <c r="I111" s="18"/>
      <c r="J111" s="18">
        <f t="shared" si="5"/>
        <v>0</v>
      </c>
      <c r="K111" s="18"/>
      <c r="L111" s="18"/>
      <c r="M111" s="18"/>
      <c r="N111" s="18"/>
      <c r="O111" s="19">
        <f t="shared" si="3"/>
        <v>0</v>
      </c>
      <c r="P111" s="20" t="s">
        <v>251</v>
      </c>
    </row>
    <row r="112" spans="1:16" s="9" customFormat="1" ht="69.75" x14ac:dyDescent="0.25">
      <c r="A112" s="10">
        <v>105</v>
      </c>
      <c r="B112" s="17" t="s">
        <v>151</v>
      </c>
      <c r="C112" s="10" t="s">
        <v>24</v>
      </c>
      <c r="D112" s="18">
        <f t="shared" si="4"/>
        <v>3999910</v>
      </c>
      <c r="E112" s="18">
        <v>2399946</v>
      </c>
      <c r="F112" s="18">
        <v>1519965</v>
      </c>
      <c r="G112" s="18">
        <v>79999</v>
      </c>
      <c r="H112" s="18"/>
      <c r="I112" s="18"/>
      <c r="J112" s="18">
        <f t="shared" si="5"/>
        <v>0</v>
      </c>
      <c r="K112" s="18"/>
      <c r="L112" s="18"/>
      <c r="M112" s="18"/>
      <c r="N112" s="18"/>
      <c r="O112" s="19">
        <f t="shared" si="3"/>
        <v>0</v>
      </c>
      <c r="P112" s="20" t="s">
        <v>252</v>
      </c>
    </row>
    <row r="113" spans="1:16" s="9" customFormat="1" ht="69.75" x14ac:dyDescent="0.25">
      <c r="A113" s="10">
        <v>106</v>
      </c>
      <c r="B113" s="17" t="s">
        <v>152</v>
      </c>
      <c r="C113" s="10" t="s">
        <v>24</v>
      </c>
      <c r="D113" s="18">
        <f t="shared" si="4"/>
        <v>3957300</v>
      </c>
      <c r="E113" s="18">
        <v>2374380</v>
      </c>
      <c r="F113" s="18">
        <v>1503774</v>
      </c>
      <c r="G113" s="18">
        <v>79146</v>
      </c>
      <c r="H113" s="18"/>
      <c r="I113" s="18"/>
      <c r="J113" s="18">
        <f t="shared" si="5"/>
        <v>0</v>
      </c>
      <c r="K113" s="18"/>
      <c r="L113" s="18"/>
      <c r="M113" s="18"/>
      <c r="N113" s="18"/>
      <c r="O113" s="19">
        <f t="shared" si="3"/>
        <v>0</v>
      </c>
      <c r="P113" s="20" t="s">
        <v>284</v>
      </c>
    </row>
    <row r="114" spans="1:16" s="9" customFormat="1" ht="61.5" x14ac:dyDescent="0.25">
      <c r="A114" s="10">
        <v>107</v>
      </c>
      <c r="B114" s="17" t="s">
        <v>153</v>
      </c>
      <c r="C114" s="10" t="s">
        <v>24</v>
      </c>
      <c r="D114" s="18">
        <f>E114+F114+G114+H114</f>
        <v>3999950</v>
      </c>
      <c r="E114" s="18">
        <v>2399970</v>
      </c>
      <c r="F114" s="18">
        <v>1519981</v>
      </c>
      <c r="G114" s="18">
        <v>79999</v>
      </c>
      <c r="H114" s="18"/>
      <c r="I114" s="18"/>
      <c r="J114" s="18">
        <f t="shared" si="5"/>
        <v>0</v>
      </c>
      <c r="K114" s="18"/>
      <c r="L114" s="18"/>
      <c r="M114" s="18"/>
      <c r="N114" s="18"/>
      <c r="O114" s="19">
        <f t="shared" si="3"/>
        <v>0</v>
      </c>
      <c r="P114" s="20" t="s">
        <v>285</v>
      </c>
    </row>
    <row r="115" spans="1:16" s="9" customFormat="1" ht="69.75" x14ac:dyDescent="0.25">
      <c r="A115" s="10">
        <v>108</v>
      </c>
      <c r="B115" s="17" t="s">
        <v>92</v>
      </c>
      <c r="C115" s="10" t="s">
        <v>24</v>
      </c>
      <c r="D115" s="18">
        <f t="shared" si="4"/>
        <v>3603728</v>
      </c>
      <c r="E115" s="18">
        <v>2162237</v>
      </c>
      <c r="F115" s="18">
        <v>1369417</v>
      </c>
      <c r="G115" s="18">
        <v>72074</v>
      </c>
      <c r="H115" s="18"/>
      <c r="I115" s="18"/>
      <c r="J115" s="18">
        <f t="shared" si="5"/>
        <v>0</v>
      </c>
      <c r="K115" s="18"/>
      <c r="L115" s="18"/>
      <c r="M115" s="18"/>
      <c r="N115" s="18"/>
      <c r="O115" s="19">
        <f t="shared" si="3"/>
        <v>0</v>
      </c>
      <c r="P115" s="20" t="s">
        <v>286</v>
      </c>
    </row>
    <row r="116" spans="1:16" s="9" customFormat="1" ht="61.5" x14ac:dyDescent="0.25">
      <c r="A116" s="10">
        <v>109</v>
      </c>
      <c r="B116" s="17" t="s">
        <v>79</v>
      </c>
      <c r="C116" s="10" t="s">
        <v>24</v>
      </c>
      <c r="D116" s="18">
        <f t="shared" si="4"/>
        <v>2545916</v>
      </c>
      <c r="E116" s="18">
        <v>1527549</v>
      </c>
      <c r="F116" s="18">
        <v>967448</v>
      </c>
      <c r="G116" s="18">
        <v>50919</v>
      </c>
      <c r="H116" s="18"/>
      <c r="I116" s="18"/>
      <c r="J116" s="18">
        <f t="shared" si="5"/>
        <v>0</v>
      </c>
      <c r="K116" s="18"/>
      <c r="L116" s="18"/>
      <c r="M116" s="18"/>
      <c r="N116" s="18"/>
      <c r="O116" s="19">
        <f t="shared" si="3"/>
        <v>0</v>
      </c>
      <c r="P116" s="20" t="s">
        <v>253</v>
      </c>
    </row>
    <row r="117" spans="1:16" s="9" customFormat="1" ht="61.5" x14ac:dyDescent="0.25">
      <c r="A117" s="10">
        <v>110</v>
      </c>
      <c r="B117" s="17" t="s">
        <v>154</v>
      </c>
      <c r="C117" s="10" t="s">
        <v>24</v>
      </c>
      <c r="D117" s="18">
        <f t="shared" si="4"/>
        <v>3701160</v>
      </c>
      <c r="E117" s="18">
        <v>2220696</v>
      </c>
      <c r="F117" s="18">
        <v>1406441</v>
      </c>
      <c r="G117" s="18">
        <v>74023</v>
      </c>
      <c r="H117" s="18"/>
      <c r="I117" s="18"/>
      <c r="J117" s="18">
        <f t="shared" si="5"/>
        <v>0</v>
      </c>
      <c r="K117" s="18"/>
      <c r="L117" s="18"/>
      <c r="M117" s="18"/>
      <c r="N117" s="18"/>
      <c r="O117" s="19">
        <f t="shared" si="3"/>
        <v>0</v>
      </c>
      <c r="P117" s="20" t="s">
        <v>254</v>
      </c>
    </row>
    <row r="118" spans="1:16" s="9" customFormat="1" ht="61.5" x14ac:dyDescent="0.25">
      <c r="A118" s="10">
        <v>111</v>
      </c>
      <c r="B118" s="17" t="s">
        <v>155</v>
      </c>
      <c r="C118" s="10" t="s">
        <v>24</v>
      </c>
      <c r="D118" s="18">
        <f t="shared" si="4"/>
        <v>3544560</v>
      </c>
      <c r="E118" s="18">
        <v>2126736</v>
      </c>
      <c r="F118" s="18">
        <v>1346932.8</v>
      </c>
      <c r="G118" s="18">
        <v>70891.199999999997</v>
      </c>
      <c r="H118" s="18"/>
      <c r="I118" s="18"/>
      <c r="J118" s="18">
        <f t="shared" si="5"/>
        <v>0</v>
      </c>
      <c r="K118" s="18"/>
      <c r="L118" s="18"/>
      <c r="M118" s="18"/>
      <c r="N118" s="18"/>
      <c r="O118" s="19">
        <f t="shared" si="3"/>
        <v>0</v>
      </c>
      <c r="P118" s="20" t="s">
        <v>287</v>
      </c>
    </row>
    <row r="119" spans="1:16" s="9" customFormat="1" ht="69.75" x14ac:dyDescent="0.25">
      <c r="A119" s="10">
        <v>112</v>
      </c>
      <c r="B119" s="17" t="s">
        <v>156</v>
      </c>
      <c r="C119" s="10" t="s">
        <v>24</v>
      </c>
      <c r="D119" s="18">
        <f t="shared" si="4"/>
        <v>3260470</v>
      </c>
      <c r="E119" s="18">
        <v>1956282</v>
      </c>
      <c r="F119" s="18">
        <v>1238978</v>
      </c>
      <c r="G119" s="18">
        <v>65210</v>
      </c>
      <c r="H119" s="18"/>
      <c r="I119" s="18"/>
      <c r="J119" s="18">
        <f t="shared" si="5"/>
        <v>0</v>
      </c>
      <c r="K119" s="18"/>
      <c r="L119" s="18"/>
      <c r="M119" s="18"/>
      <c r="N119" s="18"/>
      <c r="O119" s="19">
        <f t="shared" si="3"/>
        <v>0</v>
      </c>
      <c r="P119" s="20" t="s">
        <v>288</v>
      </c>
    </row>
    <row r="120" spans="1:16" s="9" customFormat="1" ht="69.75" x14ac:dyDescent="0.25">
      <c r="A120" s="10">
        <v>113</v>
      </c>
      <c r="B120" s="17" t="s">
        <v>80</v>
      </c>
      <c r="C120" s="10" t="s">
        <v>24</v>
      </c>
      <c r="D120" s="18">
        <f t="shared" si="4"/>
        <v>2238630</v>
      </c>
      <c r="E120" s="18">
        <v>1343178</v>
      </c>
      <c r="F120" s="18">
        <v>850679</v>
      </c>
      <c r="G120" s="18">
        <v>44773</v>
      </c>
      <c r="H120" s="18"/>
      <c r="I120" s="18"/>
      <c r="J120" s="18">
        <f t="shared" si="5"/>
        <v>0</v>
      </c>
      <c r="K120" s="18"/>
      <c r="L120" s="18"/>
      <c r="M120" s="18"/>
      <c r="N120" s="18"/>
      <c r="O120" s="19">
        <f t="shared" si="3"/>
        <v>0</v>
      </c>
      <c r="P120" s="20" t="s">
        <v>255</v>
      </c>
    </row>
    <row r="121" spans="1:16" s="9" customFormat="1" ht="61.5" x14ac:dyDescent="0.25">
      <c r="A121" s="10">
        <v>114</v>
      </c>
      <c r="B121" s="17" t="s">
        <v>157</v>
      </c>
      <c r="C121" s="10" t="s">
        <v>24</v>
      </c>
      <c r="D121" s="18">
        <f t="shared" si="4"/>
        <v>3997660</v>
      </c>
      <c r="E121" s="18">
        <v>2398596</v>
      </c>
      <c r="F121" s="18">
        <v>1519110</v>
      </c>
      <c r="G121" s="18">
        <v>79954</v>
      </c>
      <c r="H121" s="18"/>
      <c r="I121" s="18"/>
      <c r="J121" s="18">
        <f t="shared" si="5"/>
        <v>0</v>
      </c>
      <c r="K121" s="18"/>
      <c r="L121" s="18"/>
      <c r="M121" s="18"/>
      <c r="N121" s="18"/>
      <c r="O121" s="19">
        <f t="shared" si="3"/>
        <v>0</v>
      </c>
      <c r="P121" s="20" t="s">
        <v>289</v>
      </c>
    </row>
    <row r="122" spans="1:16" s="9" customFormat="1" ht="69.75" x14ac:dyDescent="0.25">
      <c r="A122" s="10">
        <v>115</v>
      </c>
      <c r="B122" s="17" t="s">
        <v>158</v>
      </c>
      <c r="C122" s="10" t="s">
        <v>24</v>
      </c>
      <c r="D122" s="18">
        <f t="shared" si="4"/>
        <v>1212530</v>
      </c>
      <c r="E122" s="18">
        <v>727518</v>
      </c>
      <c r="F122" s="18">
        <v>460761</v>
      </c>
      <c r="G122" s="18">
        <v>24251</v>
      </c>
      <c r="H122" s="18"/>
      <c r="I122" s="18"/>
      <c r="J122" s="18">
        <f t="shared" si="5"/>
        <v>0</v>
      </c>
      <c r="K122" s="18"/>
      <c r="L122" s="18"/>
      <c r="M122" s="18"/>
      <c r="N122" s="18"/>
      <c r="O122" s="19">
        <f t="shared" si="3"/>
        <v>0</v>
      </c>
      <c r="P122" s="20" t="s">
        <v>256</v>
      </c>
    </row>
    <row r="123" spans="1:16" s="9" customFormat="1" ht="69.75" x14ac:dyDescent="0.25">
      <c r="A123" s="10">
        <v>116</v>
      </c>
      <c r="B123" s="17" t="s">
        <v>81</v>
      </c>
      <c r="C123" s="10" t="s">
        <v>24</v>
      </c>
      <c r="D123" s="18">
        <f t="shared" si="4"/>
        <v>3999210</v>
      </c>
      <c r="E123" s="18">
        <v>2399526</v>
      </c>
      <c r="F123" s="18">
        <v>1519699</v>
      </c>
      <c r="G123" s="18">
        <v>79985</v>
      </c>
      <c r="H123" s="18"/>
      <c r="I123" s="18"/>
      <c r="J123" s="18">
        <f t="shared" si="5"/>
        <v>0</v>
      </c>
      <c r="K123" s="18"/>
      <c r="L123" s="18"/>
      <c r="M123" s="18"/>
      <c r="N123" s="18"/>
      <c r="O123" s="19">
        <f t="shared" si="3"/>
        <v>0</v>
      </c>
      <c r="P123" s="20" t="s">
        <v>257</v>
      </c>
    </row>
    <row r="124" spans="1:16" s="9" customFormat="1" ht="69.75" x14ac:dyDescent="0.25">
      <c r="A124" s="10">
        <v>117</v>
      </c>
      <c r="B124" s="17" t="s">
        <v>159</v>
      </c>
      <c r="C124" s="10" t="s">
        <v>24</v>
      </c>
      <c r="D124" s="18">
        <f t="shared" si="4"/>
        <v>3991180</v>
      </c>
      <c r="E124" s="18">
        <v>2394708</v>
      </c>
      <c r="F124" s="18">
        <v>1516648</v>
      </c>
      <c r="G124" s="18">
        <v>79824</v>
      </c>
      <c r="H124" s="18"/>
      <c r="I124" s="18"/>
      <c r="J124" s="18">
        <f t="shared" si="5"/>
        <v>0</v>
      </c>
      <c r="K124" s="18"/>
      <c r="L124" s="18"/>
      <c r="M124" s="18"/>
      <c r="N124" s="18"/>
      <c r="O124" s="19">
        <f t="shared" si="3"/>
        <v>0</v>
      </c>
      <c r="P124" s="20" t="s">
        <v>258</v>
      </c>
    </row>
    <row r="125" spans="1:16" s="9" customFormat="1" ht="61.5" x14ac:dyDescent="0.25">
      <c r="A125" s="10">
        <v>118</v>
      </c>
      <c r="B125" s="17" t="s">
        <v>160</v>
      </c>
      <c r="C125" s="10" t="s">
        <v>24</v>
      </c>
      <c r="D125" s="18">
        <f t="shared" si="4"/>
        <v>3729997.29</v>
      </c>
      <c r="E125" s="18">
        <v>2237998</v>
      </c>
      <c r="F125" s="18">
        <v>1417398</v>
      </c>
      <c r="G125" s="18">
        <v>74601.289999999994</v>
      </c>
      <c r="H125" s="18"/>
      <c r="I125" s="18"/>
      <c r="J125" s="18">
        <f t="shared" si="5"/>
        <v>0</v>
      </c>
      <c r="K125" s="18"/>
      <c r="L125" s="18"/>
      <c r="M125" s="18"/>
      <c r="N125" s="18"/>
      <c r="O125" s="19">
        <f t="shared" si="3"/>
        <v>0</v>
      </c>
      <c r="P125" s="20" t="s">
        <v>259</v>
      </c>
    </row>
    <row r="126" spans="1:16" s="9" customFormat="1" ht="69.75" x14ac:dyDescent="0.25">
      <c r="A126" s="10">
        <v>119</v>
      </c>
      <c r="B126" s="17" t="s">
        <v>82</v>
      </c>
      <c r="C126" s="10" t="s">
        <v>24</v>
      </c>
      <c r="D126" s="18">
        <f t="shared" si="4"/>
        <v>3675960</v>
      </c>
      <c r="E126" s="18">
        <v>2205576</v>
      </c>
      <c r="F126" s="18">
        <v>1396864</v>
      </c>
      <c r="G126" s="18">
        <v>73520</v>
      </c>
      <c r="H126" s="18"/>
      <c r="I126" s="18"/>
      <c r="J126" s="18">
        <f t="shared" si="5"/>
        <v>0</v>
      </c>
      <c r="K126" s="18"/>
      <c r="L126" s="18"/>
      <c r="M126" s="18"/>
      <c r="N126" s="18"/>
      <c r="O126" s="19">
        <f t="shared" si="3"/>
        <v>0</v>
      </c>
      <c r="P126" s="20" t="s">
        <v>260</v>
      </c>
    </row>
    <row r="127" spans="1:16" s="9" customFormat="1" ht="123" x14ac:dyDescent="0.25">
      <c r="A127" s="10">
        <v>120</v>
      </c>
      <c r="B127" s="17" t="s">
        <v>161</v>
      </c>
      <c r="C127" s="10" t="s">
        <v>25</v>
      </c>
      <c r="D127" s="18">
        <f t="shared" si="4"/>
        <v>3814610</v>
      </c>
      <c r="E127" s="18">
        <v>2288766</v>
      </c>
      <c r="F127" s="18">
        <v>1449551.8</v>
      </c>
      <c r="G127" s="18">
        <v>76292.2</v>
      </c>
      <c r="H127" s="18"/>
      <c r="I127" s="18"/>
      <c r="J127" s="18">
        <f t="shared" si="5"/>
        <v>1525844</v>
      </c>
      <c r="K127" s="18"/>
      <c r="L127" s="18">
        <v>1449551.8</v>
      </c>
      <c r="M127" s="18">
        <v>76292.2</v>
      </c>
      <c r="N127" s="18"/>
      <c r="O127" s="19">
        <f t="shared" si="3"/>
        <v>40</v>
      </c>
      <c r="P127" s="20" t="s">
        <v>223</v>
      </c>
    </row>
    <row r="128" spans="1:16" s="9" customFormat="1" ht="92.25" x14ac:dyDescent="0.25">
      <c r="A128" s="10">
        <v>121</v>
      </c>
      <c r="B128" s="17" t="s">
        <v>83</v>
      </c>
      <c r="C128" s="10" t="s">
        <v>25</v>
      </c>
      <c r="D128" s="18">
        <f t="shared" si="4"/>
        <v>3998760</v>
      </c>
      <c r="E128" s="18">
        <v>2399256</v>
      </c>
      <c r="F128" s="18">
        <v>1519528.8</v>
      </c>
      <c r="G128" s="18">
        <v>79975.199999999997</v>
      </c>
      <c r="H128" s="18"/>
      <c r="I128" s="18"/>
      <c r="J128" s="18">
        <f t="shared" si="5"/>
        <v>716492.21</v>
      </c>
      <c r="K128" s="18"/>
      <c r="L128" s="18">
        <v>716492.21</v>
      </c>
      <c r="M128" s="18"/>
      <c r="N128" s="18"/>
      <c r="O128" s="19">
        <f t="shared" si="3"/>
        <v>17.917859786533825</v>
      </c>
      <c r="P128" s="20" t="s">
        <v>224</v>
      </c>
    </row>
    <row r="129" spans="1:18" s="9" customFormat="1" ht="92.25" x14ac:dyDescent="0.25">
      <c r="A129" s="10">
        <v>122</v>
      </c>
      <c r="B129" s="17" t="s">
        <v>162</v>
      </c>
      <c r="C129" s="10" t="s">
        <v>25</v>
      </c>
      <c r="D129" s="18">
        <f t="shared" si="4"/>
        <v>3517640</v>
      </c>
      <c r="E129" s="18">
        <v>2110584</v>
      </c>
      <c r="F129" s="18">
        <v>1336703.2</v>
      </c>
      <c r="G129" s="18">
        <v>70352.800000000003</v>
      </c>
      <c r="H129" s="18"/>
      <c r="I129" s="18"/>
      <c r="J129" s="18">
        <f t="shared" si="5"/>
        <v>1407056</v>
      </c>
      <c r="K129" s="18"/>
      <c r="L129" s="18">
        <v>1336703.2</v>
      </c>
      <c r="M129" s="18">
        <v>70352.800000000003</v>
      </c>
      <c r="N129" s="18"/>
      <c r="O129" s="19">
        <f t="shared" si="3"/>
        <v>40</v>
      </c>
      <c r="P129" s="20" t="s">
        <v>225</v>
      </c>
    </row>
    <row r="130" spans="1:18" s="9" customFormat="1" ht="61.5" x14ac:dyDescent="0.25">
      <c r="A130" s="10">
        <v>123</v>
      </c>
      <c r="B130" s="17" t="s">
        <v>84</v>
      </c>
      <c r="C130" s="10" t="s">
        <v>85</v>
      </c>
      <c r="D130" s="18">
        <f t="shared" si="4"/>
        <v>1349051.6</v>
      </c>
      <c r="E130" s="18">
        <v>809431</v>
      </c>
      <c r="F130" s="18">
        <v>512639.6</v>
      </c>
      <c r="G130" s="18">
        <v>26981</v>
      </c>
      <c r="H130" s="18"/>
      <c r="I130" s="18">
        <v>781099.95</v>
      </c>
      <c r="J130" s="18">
        <f t="shared" si="5"/>
        <v>1301833.25</v>
      </c>
      <c r="K130" s="18">
        <v>781099.95</v>
      </c>
      <c r="L130" s="18">
        <v>494696.63</v>
      </c>
      <c r="M130" s="18">
        <v>26036.67</v>
      </c>
      <c r="N130" s="18"/>
      <c r="O130" s="19">
        <f t="shared" si="3"/>
        <v>96.499885549225837</v>
      </c>
      <c r="P130" s="20" t="s">
        <v>226</v>
      </c>
    </row>
    <row r="131" spans="1:18" s="9" customFormat="1" ht="61.5" x14ac:dyDescent="0.25">
      <c r="A131" s="10">
        <v>124</v>
      </c>
      <c r="B131" s="17" t="s">
        <v>86</v>
      </c>
      <c r="C131" s="10" t="s">
        <v>85</v>
      </c>
      <c r="D131" s="18">
        <f t="shared" si="4"/>
        <v>2718837.5</v>
      </c>
      <c r="E131" s="18">
        <v>1631302</v>
      </c>
      <c r="F131" s="18">
        <v>1033158.5</v>
      </c>
      <c r="G131" s="18">
        <v>54377</v>
      </c>
      <c r="H131" s="18"/>
      <c r="I131" s="18"/>
      <c r="J131" s="18">
        <f t="shared" si="5"/>
        <v>0</v>
      </c>
      <c r="K131" s="18"/>
      <c r="L131" s="18"/>
      <c r="M131" s="18"/>
      <c r="N131" s="18"/>
      <c r="O131" s="19">
        <f t="shared" si="3"/>
        <v>0</v>
      </c>
      <c r="P131" s="20" t="s">
        <v>227</v>
      </c>
    </row>
    <row r="132" spans="1:18" s="3" customFormat="1" ht="30" x14ac:dyDescent="0.25">
      <c r="A132" s="16" t="s">
        <v>13</v>
      </c>
      <c r="B132" s="16"/>
      <c r="C132" s="16"/>
      <c r="D132" s="27">
        <f>E132+F132+G132+H132</f>
        <v>428217091.85000002</v>
      </c>
      <c r="E132" s="11">
        <f>SUM(E8:E131)</f>
        <v>247612817</v>
      </c>
      <c r="F132" s="11">
        <f>SUM(F8:F131)</f>
        <v>169125808.59</v>
      </c>
      <c r="G132" s="11">
        <f>SUM(G8:G131)</f>
        <v>10194047.139999997</v>
      </c>
      <c r="H132" s="11">
        <f>SUM(H8:H131)</f>
        <v>1284419.1200000001</v>
      </c>
      <c r="I132" s="11">
        <f>SUM(I8:I131)</f>
        <v>5292977.92</v>
      </c>
      <c r="J132" s="11">
        <f>K132+L132+M132+N132</f>
        <v>27887341.210000005</v>
      </c>
      <c r="K132" s="11">
        <f>SUM(K8:K131)</f>
        <v>5292977.92</v>
      </c>
      <c r="L132" s="11">
        <f>SUM(L8:L131)</f>
        <v>22246429.850000001</v>
      </c>
      <c r="M132" s="11">
        <f>SUM(M8:M131)</f>
        <v>284104.44</v>
      </c>
      <c r="N132" s="11">
        <f>SUM(N8:N131)</f>
        <v>63829</v>
      </c>
      <c r="O132" s="7">
        <f t="shared" si="3"/>
        <v>6.512430666772322</v>
      </c>
      <c r="P132" s="8"/>
      <c r="Q132" s="2"/>
      <c r="R132" s="2"/>
    </row>
    <row r="133" spans="1:18" s="9" customFormat="1" x14ac:dyDescent="0.25">
      <c r="B133" s="9" t="s">
        <v>290</v>
      </c>
      <c r="I133" s="2"/>
      <c r="J133" s="2"/>
    </row>
  </sheetData>
  <autoFilter ref="A7:Z134"/>
  <mergeCells count="17">
    <mergeCell ref="A132:C132"/>
    <mergeCell ref="P5:P7"/>
    <mergeCell ref="D6:D7"/>
    <mergeCell ref="E6:H6"/>
    <mergeCell ref="I6:I7"/>
    <mergeCell ref="J6:J7"/>
    <mergeCell ref="K6:N6"/>
    <mergeCell ref="A1:O1"/>
    <mergeCell ref="A2:O2"/>
    <mergeCell ref="A3:O3"/>
    <mergeCell ref="A4:O4"/>
    <mergeCell ref="A5:A7"/>
    <mergeCell ref="B5:B7"/>
    <mergeCell ref="C5:C7"/>
    <mergeCell ref="D5:H5"/>
    <mergeCell ref="J5:N5"/>
    <mergeCell ref="O5:O7"/>
  </mergeCells>
  <pageMargins left="0.70866141732283472" right="0.70866141732283472" top="0.74803149606299213" bottom="0.74803149606299213" header="0.31496062992125984" footer="0.31496062992125984"/>
  <pageSetup paperSize="9" scale="16" fitToHeight="0" orientation="landscape" r:id="rId1"/>
  <rowBreaks count="1" manualBreakCount="1">
    <brk id="104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01.07.2023</vt:lpstr>
      <vt:lpstr>'на 01.07.2023'!Область_печати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Irinka</dc:creator>
  <cp:lastModifiedBy>Ольга Петровна Боева</cp:lastModifiedBy>
  <cp:lastPrinted>2023-05-05T11:29:56Z</cp:lastPrinted>
  <dcterms:created xsi:type="dcterms:W3CDTF">2017-03-21T12:38:16Z</dcterms:created>
  <dcterms:modified xsi:type="dcterms:W3CDTF">2023-07-10T14:49:46Z</dcterms:modified>
</cp:coreProperties>
</file>