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120" windowWidth="15570" windowHeight="12270"/>
  </bookViews>
  <sheets>
    <sheet name="новая форма" sheetId="3" r:id="rId1"/>
    <sheet name="старая форма без СЭП" sheetId="2" r:id="rId2"/>
  </sheets>
  <definedNames>
    <definedName name="_xlnm.Print_Titles" localSheetId="0">'новая форма'!$7:$7</definedName>
    <definedName name="_xlnm.Print_Titles" localSheetId="1">'старая форма без СЭП'!$7:$7</definedName>
    <definedName name="_xlnm.Print_Area" localSheetId="0">'новая форма'!$A$1:$E$193</definedName>
    <definedName name="_xlnm.Print_Area" localSheetId="1">'старая форма без СЭП'!$A$1:$E$45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3" l="1"/>
  <c r="G114" i="3" l="1"/>
  <c r="F114" i="3"/>
  <c r="G177" i="3"/>
  <c r="F177" i="3"/>
  <c r="G184" i="3"/>
  <c r="F184" i="3"/>
  <c r="D15" i="3" l="1"/>
  <c r="E113" i="3"/>
  <c r="D113" i="3"/>
  <c r="E71" i="3"/>
  <c r="E68" i="3"/>
  <c r="E12" i="3" s="1"/>
  <c r="D71" i="3"/>
  <c r="D68" i="3"/>
  <c r="E22" i="3"/>
  <c r="E15" i="3" s="1"/>
  <c r="D22" i="3"/>
  <c r="D19" i="3"/>
  <c r="D151" i="3"/>
  <c r="D150" i="3"/>
  <c r="E151" i="3"/>
  <c r="D109" i="3"/>
  <c r="D12" i="3" l="1"/>
  <c r="E109" i="3"/>
  <c r="E11" i="3" s="1"/>
  <c r="D108" i="3"/>
  <c r="D107" i="3" s="1"/>
  <c r="D67" i="3"/>
  <c r="D66" i="3"/>
  <c r="D17" i="3"/>
  <c r="D18" i="3"/>
  <c r="E150" i="3"/>
  <c r="E149" i="3" s="1"/>
  <c r="E108" i="3"/>
  <c r="E67" i="3"/>
  <c r="E66" i="3"/>
  <c r="E79" i="3"/>
  <c r="D79" i="3"/>
  <c r="E18" i="3"/>
  <c r="E17" i="3"/>
  <c r="E184" i="3"/>
  <c r="E177" i="3"/>
  <c r="E170" i="3"/>
  <c r="E163" i="3"/>
  <c r="E156" i="3"/>
  <c r="D184" i="3"/>
  <c r="D177" i="3"/>
  <c r="D170" i="3"/>
  <c r="D163" i="3"/>
  <c r="D156" i="3"/>
  <c r="E142" i="3"/>
  <c r="E135" i="3"/>
  <c r="E128" i="3"/>
  <c r="E121" i="3"/>
  <c r="E114" i="3"/>
  <c r="D142" i="3"/>
  <c r="D135" i="3"/>
  <c r="D128" i="3"/>
  <c r="D121" i="3"/>
  <c r="D114" i="3"/>
  <c r="E100" i="3"/>
  <c r="E93" i="3"/>
  <c r="E86" i="3"/>
  <c r="E72" i="3"/>
  <c r="D100" i="3"/>
  <c r="D93" i="3"/>
  <c r="D86" i="3"/>
  <c r="D72" i="3"/>
  <c r="E58" i="3"/>
  <c r="E51" i="3"/>
  <c r="E44" i="3"/>
  <c r="E37" i="3"/>
  <c r="E30" i="3"/>
  <c r="E23" i="3"/>
  <c r="D58" i="3"/>
  <c r="D51" i="3"/>
  <c r="D44" i="3"/>
  <c r="D37" i="3"/>
  <c r="D30" i="3"/>
  <c r="D23" i="3"/>
  <c r="D149" i="3"/>
  <c r="E65" i="3"/>
  <c r="E16" i="3"/>
  <c r="E10" i="3" l="1"/>
  <c r="E107" i="3"/>
  <c r="E9" i="3" s="1"/>
  <c r="D10" i="3"/>
  <c r="G10" i="3" s="1"/>
  <c r="D65" i="3"/>
  <c r="D16" i="3"/>
  <c r="D11" i="3"/>
  <c r="G11" i="3" s="1"/>
  <c r="D32" i="2"/>
  <c r="D9" i="3" l="1"/>
  <c r="E39" i="2"/>
  <c r="E37" i="2"/>
  <c r="D37" i="2"/>
  <c r="E32" i="2"/>
  <c r="E30" i="2"/>
  <c r="G31" i="2" s="1"/>
  <c r="D30" i="2"/>
  <c r="F31" i="2" s="1"/>
  <c r="E25" i="2"/>
  <c r="E23" i="2" s="1"/>
  <c r="D23" i="2"/>
  <c r="E18" i="2"/>
  <c r="E11" i="2" s="1"/>
  <c r="E16" i="2"/>
  <c r="D16" i="2"/>
  <c r="E15" i="2"/>
  <c r="D15" i="2"/>
  <c r="E12" i="2"/>
  <c r="D12" i="2"/>
  <c r="D11" i="2"/>
  <c r="E10" i="2"/>
  <c r="D10" i="2"/>
  <c r="D9" i="2" l="1"/>
  <c r="E9" i="2"/>
  <c r="G10" i="2" s="1"/>
</calcChain>
</file>

<file path=xl/sharedStrings.xml><?xml version="1.0" encoding="utf-8"?>
<sst xmlns="http://schemas.openxmlformats.org/spreadsheetml/2006/main" count="307" uniqueCount="58">
  <si>
    <t>Статус</t>
  </si>
  <si>
    <t>Источники ресурсного обеспечения</t>
  </si>
  <si>
    <t>Оценка расходов &lt;1&gt;</t>
  </si>
  <si>
    <t>Фактические расходы &lt;2&gt;</t>
  </si>
  <si>
    <t>Государственная программа</t>
  </si>
  <si>
    <t>Развитие культуры в Курской области</t>
  </si>
  <si>
    <t>всего</t>
  </si>
  <si>
    <t>федеральный бюджет</t>
  </si>
  <si>
    <t>областной бюджет</t>
  </si>
  <si>
    <t>местные бюджеты</t>
  </si>
  <si>
    <t>государственные внебюджетные фонды Российской Федерации</t>
  </si>
  <si>
    <t>территориальные государственные внебюджетные фонды</t>
  </si>
  <si>
    <t>внебюджетные источники</t>
  </si>
  <si>
    <t>Подпрограмма 1</t>
  </si>
  <si>
    <t>Наследие</t>
  </si>
  <si>
    <t>Подпрограмма 2</t>
  </si>
  <si>
    <t>Искусство</t>
  </si>
  <si>
    <t xml:space="preserve">Подпрограмма 3 </t>
  </si>
  <si>
    <t>Обеспечение условий реализации государственной программы</t>
  </si>
  <si>
    <t>Таблица 17</t>
  </si>
  <si>
    <t>Информация</t>
  </si>
  <si>
    <t>(тыс. рублей)</t>
  </si>
  <si>
    <t>Подпрограмма 4</t>
  </si>
  <si>
    <t>«Реализация мероприятий по укреплению единства российской нации и этно-культурному развитию народов России в Курской области»</t>
  </si>
  <si>
    <t>&lt;1&gt; В соответствии с государственной программой.</t>
  </si>
  <si>
    <t>&lt;2&gt; Кассовые расходы федерального бюджета, областного бюджета, местных бюджетов, государственных внебюджетных фондов и фактические расходы внебюджетных источников.</t>
  </si>
  <si>
    <t>о расходах федерального бюджета, областного бюджета, бюджетов государственных внебюджетных фондов, местных бюджетов и внебюджетных источников на реализацию целей государственной программы «Развитие культуры в Курской области»</t>
  </si>
  <si>
    <t>за 2020 год</t>
  </si>
  <si>
    <t>добпвить мероприяти</t>
  </si>
  <si>
    <t xml:space="preserve">Наименование государственной программы, подпрограммы государственной программы, структурного элемента подпрограммы
</t>
  </si>
  <si>
    <t xml:space="preserve">Основное мероприятие 1 </t>
  </si>
  <si>
    <t xml:space="preserve">Сохранение, использование, популяризация и государственная охрана объектов культурного наследия </t>
  </si>
  <si>
    <t>Основное мероприятие 2</t>
  </si>
  <si>
    <t>Развитие библиотечного дела в Курской области</t>
  </si>
  <si>
    <t>Основное мероприятие 3</t>
  </si>
  <si>
    <t>Развитие музейного дела в Курской области</t>
  </si>
  <si>
    <t>Основное мероприятие 4</t>
  </si>
  <si>
    <t>Увековечение памяти выдающихся деятелей культуры и искусства Курской области</t>
  </si>
  <si>
    <t>Региональный проект "Культурная среда"</t>
  </si>
  <si>
    <t>Региональный проект "Цифровая культура"</t>
  </si>
  <si>
    <t>Региональный проект "Творческие люди"</t>
  </si>
  <si>
    <t>Сохранение и развитие всех видов жанров искусства в Курской области</t>
  </si>
  <si>
    <t>Сохранение и развитие кинообслуживания населения в Курской области</t>
  </si>
  <si>
    <t>Сохранение и развитие традиционной народной культуры,  нематериального культурного наследия в Курской области</t>
  </si>
  <si>
    <t>Поддержка организаций в сфере культуры, творческих инициатив населения, творческих союзов и других социально ориентированных некомерческих организаций в Курской области</t>
  </si>
  <si>
    <t xml:space="preserve">Региональный проект "Творческие люди" </t>
  </si>
  <si>
    <t>Обеспечение деятельности и выполнение функций государственных органов Курской области</t>
  </si>
  <si>
    <t>Мероприятия в сфере культуры и кинематографии в Курской области</t>
  </si>
  <si>
    <t xml:space="preserve">Организация и поддержка учреждений культуры, искусства и образования в сфере культуры в Курской области </t>
  </si>
  <si>
    <t>Оказание мер социальной поддержки и социальной помощи отдельным категориям граждан в Курской области</t>
  </si>
  <si>
    <t>Основное мероприятие 5</t>
  </si>
  <si>
    <t>Реализация мер по совершенствованию деятельности органов исполнительной государственной власти и местного самоуправления в сфере государственной национальной политики Российской Федерации на территории Курской области, обеспечение эффективного взаимодействия с институтами гражданского общества</t>
  </si>
  <si>
    <t>Создание и сопровождение системы мониторинга состояния межнациональных отношений и раннего предупреждения межнациональных конфликтов</t>
  </si>
  <si>
    <t>Реализация мер по профилактике и предупреждению попыток разжигания расовой, национальной и религиозной розни, ненависти или вражды, оказание содействия социальной и культурной адаптации и интеграции мигрантов</t>
  </si>
  <si>
    <t>Реализация мер по укреплению общероссийского гражданского единства, развитию гражданского патриотизма и российской гражданской идентичности</t>
  </si>
  <si>
    <t>Создание условий для сохранения этнокультурного многообразия народов России, развития духовно-нравственных основ и самобытной культуры российского казачества</t>
  </si>
  <si>
    <t>отклонения от плана (у меня и ком экономики)</t>
  </si>
  <si>
    <t>было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</si>
</sst>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2"/>
      <color rgb="FF26282F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0" fillId="0" borderId="0" xfId="0" applyBorder="1"/>
    <xf numFmtId="164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164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justify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0" fillId="0" borderId="0" xfId="0" applyFill="1"/>
    <xf numFmtId="0" fontId="10" fillId="2" borderId="1" xfId="0" applyFont="1" applyFill="1" applyBorder="1" applyAlignment="1">
      <alignment horizontal="justify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tabSelected="1" view="pageBreakPreview" zoomScale="60" zoomScaleNormal="60" workbookViewId="0">
      <selection activeCell="D15" sqref="D15"/>
    </sheetView>
  </sheetViews>
  <sheetFormatPr defaultRowHeight="15" x14ac:dyDescent="0.25"/>
  <cols>
    <col min="1" max="1" width="22.140625" customWidth="1"/>
    <col min="2" max="2" width="27.85546875" customWidth="1"/>
    <col min="3" max="3" width="33.7109375" customWidth="1"/>
    <col min="4" max="4" width="29.28515625" customWidth="1"/>
    <col min="5" max="5" width="29.7109375" customWidth="1"/>
    <col min="6" max="6" width="23.85546875" style="18" customWidth="1"/>
    <col min="7" max="7" width="21.7109375" style="18" customWidth="1"/>
  </cols>
  <sheetData>
    <row r="1" spans="1:7" ht="15.75" x14ac:dyDescent="0.25">
      <c r="E1" s="8" t="s">
        <v>19</v>
      </c>
    </row>
    <row r="2" spans="1:7" ht="15.75" x14ac:dyDescent="0.25">
      <c r="A2" s="4"/>
      <c r="B2" s="5"/>
      <c r="C2" s="5"/>
      <c r="D2" s="5"/>
      <c r="E2" s="5"/>
    </row>
    <row r="3" spans="1:7" ht="15.75" x14ac:dyDescent="0.25">
      <c r="A3" s="5"/>
      <c r="B3" s="5"/>
      <c r="C3" s="6" t="s">
        <v>20</v>
      </c>
      <c r="D3" s="5"/>
      <c r="E3" s="5"/>
    </row>
    <row r="4" spans="1:7" ht="30" customHeight="1" x14ac:dyDescent="0.25">
      <c r="A4" s="44" t="s">
        <v>26</v>
      </c>
      <c r="B4" s="44"/>
      <c r="C4" s="44"/>
      <c r="D4" s="44"/>
      <c r="E4" s="44"/>
    </row>
    <row r="5" spans="1:7" ht="15.75" customHeight="1" x14ac:dyDescent="0.25">
      <c r="A5" s="11"/>
      <c r="B5" s="11"/>
      <c r="C5" s="23" t="s">
        <v>27</v>
      </c>
      <c r="D5" s="11"/>
      <c r="E5" s="22"/>
    </row>
    <row r="6" spans="1:7" ht="15.75" x14ac:dyDescent="0.25">
      <c r="E6" s="7" t="s">
        <v>21</v>
      </c>
    </row>
    <row r="7" spans="1:7" ht="117" customHeight="1" x14ac:dyDescent="0.25">
      <c r="A7" s="1" t="s">
        <v>0</v>
      </c>
      <c r="B7" s="1" t="s">
        <v>29</v>
      </c>
      <c r="C7" s="1" t="s">
        <v>1</v>
      </c>
      <c r="D7" s="9" t="s">
        <v>2</v>
      </c>
      <c r="E7" s="9" t="s">
        <v>3</v>
      </c>
      <c r="F7" s="56" t="s">
        <v>56</v>
      </c>
      <c r="G7" s="57"/>
    </row>
    <row r="8" spans="1:7" ht="15.6" x14ac:dyDescent="0.3">
      <c r="A8" s="1">
        <v>1</v>
      </c>
      <c r="B8" s="1">
        <v>2</v>
      </c>
      <c r="C8" s="1">
        <v>3</v>
      </c>
      <c r="D8" s="1">
        <v>4</v>
      </c>
      <c r="E8" s="1">
        <v>5</v>
      </c>
    </row>
    <row r="9" spans="1:7" ht="23.45" customHeight="1" x14ac:dyDescent="0.25">
      <c r="A9" s="45" t="s">
        <v>4</v>
      </c>
      <c r="B9" s="45" t="s">
        <v>5</v>
      </c>
      <c r="C9" s="62" t="s">
        <v>6</v>
      </c>
      <c r="D9" s="10">
        <f t="shared" ref="D9:E12" si="0">D16+D65+D107+D149</f>
        <v>1744404.585</v>
      </c>
      <c r="E9" s="10">
        <f t="shared" si="0"/>
        <v>1838341.2520000001</v>
      </c>
      <c r="F9" s="19"/>
      <c r="G9" s="19"/>
    </row>
    <row r="10" spans="1:7" ht="23.25" customHeight="1" x14ac:dyDescent="0.25">
      <c r="A10" s="46"/>
      <c r="B10" s="46"/>
      <c r="C10" s="63" t="s">
        <v>7</v>
      </c>
      <c r="D10" s="16">
        <f t="shared" si="0"/>
        <v>66637.399999999994</v>
      </c>
      <c r="E10" s="16">
        <f t="shared" si="0"/>
        <v>66612.467999999993</v>
      </c>
      <c r="F10" s="19">
        <v>66637.399999999994</v>
      </c>
      <c r="G10" s="19">
        <f>D10-F10</f>
        <v>0</v>
      </c>
    </row>
    <row r="11" spans="1:7" ht="24" customHeight="1" x14ac:dyDescent="0.25">
      <c r="A11" s="46"/>
      <c r="B11" s="46"/>
      <c r="C11" s="63" t="s">
        <v>8</v>
      </c>
      <c r="D11" s="16">
        <f t="shared" si="0"/>
        <v>1228560.885</v>
      </c>
      <c r="E11" s="16">
        <f t="shared" si="0"/>
        <v>1322522.4840000002</v>
      </c>
      <c r="F11" s="19">
        <v>1228560.885</v>
      </c>
      <c r="G11" s="19">
        <f>D11-F11</f>
        <v>0</v>
      </c>
    </row>
    <row r="12" spans="1:7" ht="21" customHeight="1" x14ac:dyDescent="0.25">
      <c r="A12" s="46"/>
      <c r="B12" s="46"/>
      <c r="C12" s="63" t="s">
        <v>9</v>
      </c>
      <c r="D12" s="39">
        <f t="shared" si="0"/>
        <v>418562.30000000005</v>
      </c>
      <c r="E12" s="39">
        <f t="shared" si="0"/>
        <v>418562.30000000005</v>
      </c>
      <c r="F12" s="19"/>
      <c r="G12" s="19"/>
    </row>
    <row r="13" spans="1:7" ht="33" customHeight="1" x14ac:dyDescent="0.25">
      <c r="A13" s="46"/>
      <c r="B13" s="46"/>
      <c r="C13" s="64" t="s">
        <v>10</v>
      </c>
      <c r="D13" s="16">
        <v>0</v>
      </c>
      <c r="E13" s="16">
        <v>0</v>
      </c>
      <c r="F13" s="19"/>
      <c r="G13" s="19"/>
    </row>
    <row r="14" spans="1:7" ht="47.25" customHeight="1" x14ac:dyDescent="0.25">
      <c r="A14" s="46"/>
      <c r="B14" s="46"/>
      <c r="C14" s="64" t="s">
        <v>11</v>
      </c>
      <c r="D14" s="16">
        <v>0</v>
      </c>
      <c r="E14" s="16">
        <v>0</v>
      </c>
      <c r="F14" s="19"/>
      <c r="G14" s="19"/>
    </row>
    <row r="15" spans="1:7" ht="28.5" customHeight="1" x14ac:dyDescent="0.25">
      <c r="A15" s="47"/>
      <c r="B15" s="47"/>
      <c r="C15" s="63" t="s">
        <v>12</v>
      </c>
      <c r="D15" s="39">
        <f>D22+D71+D113+D155</f>
        <v>30644</v>
      </c>
      <c r="E15" s="39">
        <f>E22+E71+E113+E155</f>
        <v>30644</v>
      </c>
      <c r="F15" s="19"/>
      <c r="G15" s="19"/>
    </row>
    <row r="16" spans="1:7" ht="27" customHeight="1" x14ac:dyDescent="0.25">
      <c r="A16" s="48" t="s">
        <v>13</v>
      </c>
      <c r="B16" s="48" t="s">
        <v>14</v>
      </c>
      <c r="C16" s="24" t="s">
        <v>6</v>
      </c>
      <c r="D16" s="25">
        <f>SUM(D17:D22)</f>
        <v>551851.61100000003</v>
      </c>
      <c r="E16" s="25">
        <f>SUM(E17:E22)</f>
        <v>565304.54599999997</v>
      </c>
      <c r="F16" s="19"/>
      <c r="G16" s="19"/>
    </row>
    <row r="17" spans="1:7" ht="23.25" customHeight="1" x14ac:dyDescent="0.25">
      <c r="A17" s="49"/>
      <c r="B17" s="49"/>
      <c r="C17" s="26" t="s">
        <v>7</v>
      </c>
      <c r="D17" s="28">
        <f>D24+D31+D38+D45+D52+D59</f>
        <v>5301.6</v>
      </c>
      <c r="E17" s="28">
        <f>E24+E31+E38+E45+E52+E59</f>
        <v>5301.5969999999998</v>
      </c>
      <c r="F17" s="27"/>
      <c r="G17" s="19"/>
    </row>
    <row r="18" spans="1:7" ht="21" customHeight="1" x14ac:dyDescent="0.25">
      <c r="A18" s="49"/>
      <c r="B18" s="49"/>
      <c r="C18" s="26" t="s">
        <v>8</v>
      </c>
      <c r="D18" s="28">
        <f>D25+D32+D39+D46+D53+D60</f>
        <v>408677.11100000003</v>
      </c>
      <c r="E18" s="28">
        <f>E25+E32+E39+E46+E53+E60</f>
        <v>422130.049</v>
      </c>
      <c r="F18" s="27"/>
      <c r="G18" s="19"/>
    </row>
    <row r="19" spans="1:7" ht="24.75" customHeight="1" x14ac:dyDescent="0.25">
      <c r="A19" s="49"/>
      <c r="B19" s="49"/>
      <c r="C19" s="26" t="s">
        <v>9</v>
      </c>
      <c r="D19" s="38">
        <f>D33</f>
        <v>133248.9</v>
      </c>
      <c r="E19" s="38">
        <f>E33</f>
        <v>133248.9</v>
      </c>
      <c r="F19" s="33"/>
      <c r="G19" s="33"/>
    </row>
    <row r="20" spans="1:7" ht="51" customHeight="1" x14ac:dyDescent="0.25">
      <c r="A20" s="49"/>
      <c r="B20" s="49"/>
      <c r="C20" s="29" t="s">
        <v>10</v>
      </c>
      <c r="D20" s="28">
        <v>0</v>
      </c>
      <c r="E20" s="28">
        <v>0</v>
      </c>
      <c r="F20" s="19"/>
      <c r="G20" s="19"/>
    </row>
    <row r="21" spans="1:7" ht="52.5" customHeight="1" x14ac:dyDescent="0.25">
      <c r="A21" s="49"/>
      <c r="B21" s="49"/>
      <c r="C21" s="29" t="s">
        <v>11</v>
      </c>
      <c r="D21" s="28">
        <v>0</v>
      </c>
      <c r="E21" s="28">
        <v>0</v>
      </c>
      <c r="F21" s="19"/>
      <c r="G21" s="19"/>
    </row>
    <row r="22" spans="1:7" ht="27" customHeight="1" x14ac:dyDescent="0.25">
      <c r="A22" s="50"/>
      <c r="B22" s="50"/>
      <c r="C22" s="26" t="s">
        <v>12</v>
      </c>
      <c r="D22" s="38">
        <f>D36</f>
        <v>4624</v>
      </c>
      <c r="E22" s="38">
        <f>E36</f>
        <v>4624</v>
      </c>
      <c r="F22" s="33"/>
      <c r="G22" s="33"/>
    </row>
    <row r="23" spans="1:7" ht="27" customHeight="1" x14ac:dyDescent="0.25">
      <c r="A23" s="43" t="s">
        <v>30</v>
      </c>
      <c r="B23" s="43" t="s">
        <v>31</v>
      </c>
      <c r="C23" s="2" t="s">
        <v>6</v>
      </c>
      <c r="D23" s="10">
        <f>SUM(D24:D28)</f>
        <v>12832.187</v>
      </c>
      <c r="E23" s="10">
        <f>SUM(E24:E28)</f>
        <v>12520.662</v>
      </c>
      <c r="F23" s="19"/>
      <c r="G23" s="19"/>
    </row>
    <row r="24" spans="1:7" ht="27" customHeight="1" x14ac:dyDescent="0.25">
      <c r="A24" s="43"/>
      <c r="B24" s="43"/>
      <c r="C24" s="3" t="s">
        <v>7</v>
      </c>
      <c r="D24" s="12">
        <v>0</v>
      </c>
      <c r="E24" s="12">
        <v>0</v>
      </c>
      <c r="F24" s="19"/>
      <c r="G24" s="19"/>
    </row>
    <row r="25" spans="1:7" ht="27" customHeight="1" x14ac:dyDescent="0.25">
      <c r="A25" s="43"/>
      <c r="B25" s="43"/>
      <c r="C25" s="3" t="s">
        <v>8</v>
      </c>
      <c r="D25" s="12">
        <v>12832.187</v>
      </c>
      <c r="E25" s="12">
        <v>12520.662</v>
      </c>
      <c r="F25" s="19"/>
      <c r="G25" s="19"/>
    </row>
    <row r="26" spans="1:7" ht="27" customHeight="1" x14ac:dyDescent="0.25">
      <c r="A26" s="43"/>
      <c r="B26" s="43"/>
      <c r="C26" s="3" t="s">
        <v>9</v>
      </c>
      <c r="D26" s="12">
        <v>0</v>
      </c>
      <c r="E26" s="12">
        <v>0</v>
      </c>
      <c r="F26" s="19"/>
      <c r="G26" s="19"/>
    </row>
    <row r="27" spans="1:7" ht="37.15" customHeight="1" x14ac:dyDescent="0.25">
      <c r="A27" s="43"/>
      <c r="B27" s="43"/>
      <c r="C27" s="13" t="s">
        <v>10</v>
      </c>
      <c r="D27" s="12">
        <v>0</v>
      </c>
      <c r="E27" s="12">
        <v>0</v>
      </c>
      <c r="F27" s="19"/>
      <c r="G27" s="19"/>
    </row>
    <row r="28" spans="1:7" ht="48.6" customHeight="1" x14ac:dyDescent="0.25">
      <c r="A28" s="43"/>
      <c r="B28" s="43"/>
      <c r="C28" s="13" t="s">
        <v>11</v>
      </c>
      <c r="D28" s="12">
        <v>0</v>
      </c>
      <c r="E28" s="12">
        <v>0</v>
      </c>
      <c r="F28" s="19"/>
      <c r="G28" s="19"/>
    </row>
    <row r="29" spans="1:7" ht="27" customHeight="1" x14ac:dyDescent="0.25">
      <c r="A29" s="43"/>
      <c r="B29" s="43"/>
      <c r="C29" s="3" t="s">
        <v>12</v>
      </c>
      <c r="D29" s="12">
        <v>0</v>
      </c>
      <c r="E29" s="12">
        <v>0</v>
      </c>
      <c r="F29" s="19"/>
      <c r="G29" s="19"/>
    </row>
    <row r="30" spans="1:7" ht="27" customHeight="1" x14ac:dyDescent="0.25">
      <c r="A30" s="43" t="s">
        <v>32</v>
      </c>
      <c r="B30" s="43" t="s">
        <v>33</v>
      </c>
      <c r="C30" s="2" t="s">
        <v>6</v>
      </c>
      <c r="D30" s="10">
        <f>SUM(D31:D36)</f>
        <v>209583.861</v>
      </c>
      <c r="E30" s="10">
        <f>SUM(E31:E36)</f>
        <v>213881.96499999997</v>
      </c>
      <c r="F30" s="19"/>
      <c r="G30" s="19"/>
    </row>
    <row r="31" spans="1:7" ht="27" customHeight="1" x14ac:dyDescent="0.25">
      <c r="A31" s="43"/>
      <c r="B31" s="43"/>
      <c r="C31" s="3" t="s">
        <v>7</v>
      </c>
      <c r="D31" s="12">
        <v>301.60000000000002</v>
      </c>
      <c r="E31" s="12">
        <v>301.59699999999998</v>
      </c>
      <c r="F31" s="19"/>
      <c r="G31" s="19"/>
    </row>
    <row r="32" spans="1:7" ht="27" customHeight="1" x14ac:dyDescent="0.25">
      <c r="A32" s="43"/>
      <c r="B32" s="43"/>
      <c r="C32" s="63" t="s">
        <v>8</v>
      </c>
      <c r="D32" s="12">
        <v>71409.361000000004</v>
      </c>
      <c r="E32" s="12">
        <v>75707.467999999993</v>
      </c>
      <c r="F32" s="19"/>
      <c r="G32" s="19"/>
    </row>
    <row r="33" spans="1:7" ht="27" customHeight="1" x14ac:dyDescent="0.25">
      <c r="A33" s="43"/>
      <c r="B33" s="43"/>
      <c r="C33" s="63" t="s">
        <v>9</v>
      </c>
      <c r="D33" s="12">
        <v>133248.9</v>
      </c>
      <c r="E33" s="12">
        <v>133248.9</v>
      </c>
      <c r="F33" s="19"/>
      <c r="G33" s="19"/>
    </row>
    <row r="34" spans="1:7" ht="39" customHeight="1" x14ac:dyDescent="0.25">
      <c r="A34" s="43"/>
      <c r="B34" s="43"/>
      <c r="C34" s="64" t="s">
        <v>10</v>
      </c>
      <c r="D34" s="37">
        <v>0</v>
      </c>
      <c r="E34" s="37">
        <v>0</v>
      </c>
      <c r="F34" s="19"/>
      <c r="G34" s="19"/>
    </row>
    <row r="35" spans="1:7" ht="52.15" customHeight="1" x14ac:dyDescent="0.25">
      <c r="A35" s="43"/>
      <c r="B35" s="43"/>
      <c r="C35" s="64" t="s">
        <v>11</v>
      </c>
      <c r="D35" s="12">
        <v>0</v>
      </c>
      <c r="E35" s="12">
        <v>0</v>
      </c>
      <c r="F35" s="19"/>
      <c r="G35" s="19"/>
    </row>
    <row r="36" spans="1:7" ht="27" customHeight="1" x14ac:dyDescent="0.25">
      <c r="A36" s="43"/>
      <c r="B36" s="43"/>
      <c r="C36" s="63" t="s">
        <v>12</v>
      </c>
      <c r="D36" s="12">
        <v>4624</v>
      </c>
      <c r="E36" s="12">
        <v>4624</v>
      </c>
      <c r="F36" s="19"/>
      <c r="G36" s="19"/>
    </row>
    <row r="37" spans="1:7" ht="27" customHeight="1" x14ac:dyDescent="0.25">
      <c r="A37" s="51" t="s">
        <v>34</v>
      </c>
      <c r="B37" s="51" t="s">
        <v>35</v>
      </c>
      <c r="C37" s="62" t="s">
        <v>6</v>
      </c>
      <c r="D37" s="10">
        <f>SUM(D38:D43)</f>
        <v>320385.56300000002</v>
      </c>
      <c r="E37" s="10">
        <f>SUM(E38:E43)</f>
        <v>329851.91899999999</v>
      </c>
      <c r="F37" s="19"/>
      <c r="G37" s="19"/>
    </row>
    <row r="38" spans="1:7" ht="27" customHeight="1" x14ac:dyDescent="0.25">
      <c r="A38" s="51"/>
      <c r="B38" s="51"/>
      <c r="C38" s="63" t="s">
        <v>7</v>
      </c>
      <c r="D38" s="12"/>
      <c r="E38" s="12">
        <v>0</v>
      </c>
      <c r="F38" s="19"/>
      <c r="G38" s="19"/>
    </row>
    <row r="39" spans="1:7" ht="27" customHeight="1" x14ac:dyDescent="0.25">
      <c r="A39" s="51"/>
      <c r="B39" s="51"/>
      <c r="C39" s="3" t="s">
        <v>8</v>
      </c>
      <c r="D39" s="12">
        <v>320385.56300000002</v>
      </c>
      <c r="E39" s="12">
        <v>329851.91899999999</v>
      </c>
      <c r="F39" s="19"/>
      <c r="G39" s="19"/>
    </row>
    <row r="40" spans="1:7" ht="27" customHeight="1" x14ac:dyDescent="0.25">
      <c r="A40" s="51"/>
      <c r="B40" s="51"/>
      <c r="C40" s="3" t="s">
        <v>9</v>
      </c>
      <c r="D40" s="12">
        <v>0</v>
      </c>
      <c r="E40" s="12">
        <v>0</v>
      </c>
      <c r="F40" s="19"/>
      <c r="G40" s="19"/>
    </row>
    <row r="41" spans="1:7" ht="40.15" customHeight="1" x14ac:dyDescent="0.25">
      <c r="A41" s="51"/>
      <c r="B41" s="51"/>
      <c r="C41" s="13" t="s">
        <v>10</v>
      </c>
      <c r="D41" s="12">
        <v>0</v>
      </c>
      <c r="E41" s="12">
        <v>0</v>
      </c>
      <c r="F41" s="19"/>
      <c r="G41" s="19"/>
    </row>
    <row r="42" spans="1:7" ht="52.9" customHeight="1" x14ac:dyDescent="0.25">
      <c r="A42" s="51"/>
      <c r="B42" s="51"/>
      <c r="C42" s="13" t="s">
        <v>11</v>
      </c>
      <c r="D42" s="12">
        <v>0</v>
      </c>
      <c r="E42" s="12">
        <v>0</v>
      </c>
      <c r="F42" s="19"/>
      <c r="G42" s="19"/>
    </row>
    <row r="43" spans="1:7" ht="27" customHeight="1" x14ac:dyDescent="0.25">
      <c r="A43" s="51"/>
      <c r="B43" s="51"/>
      <c r="C43" s="3" t="s">
        <v>12</v>
      </c>
      <c r="D43" s="12">
        <v>0</v>
      </c>
      <c r="E43" s="12">
        <v>0</v>
      </c>
      <c r="F43" s="19"/>
      <c r="G43" s="19"/>
    </row>
    <row r="44" spans="1:7" ht="27" customHeight="1" x14ac:dyDescent="0.25">
      <c r="A44" s="43" t="s">
        <v>36</v>
      </c>
      <c r="B44" s="43" t="s">
        <v>37</v>
      </c>
      <c r="C44" s="2" t="s">
        <v>6</v>
      </c>
      <c r="D44" s="10">
        <f>SUM(D45:D50)</f>
        <v>0</v>
      </c>
      <c r="E44" s="10">
        <f>SUM(E45:E50)</f>
        <v>0</v>
      </c>
      <c r="F44" s="19"/>
      <c r="G44" s="19"/>
    </row>
    <row r="45" spans="1:7" ht="27" customHeight="1" x14ac:dyDescent="0.25">
      <c r="A45" s="43"/>
      <c r="B45" s="43"/>
      <c r="C45" s="3" t="s">
        <v>7</v>
      </c>
      <c r="D45" s="12">
        <v>0</v>
      </c>
      <c r="E45" s="12">
        <v>0</v>
      </c>
      <c r="F45" s="19"/>
      <c r="G45" s="19"/>
    </row>
    <row r="46" spans="1:7" ht="27" customHeight="1" x14ac:dyDescent="0.25">
      <c r="A46" s="43"/>
      <c r="B46" s="43"/>
      <c r="C46" s="3" t="s">
        <v>8</v>
      </c>
      <c r="D46" s="12">
        <v>0</v>
      </c>
      <c r="E46" s="12">
        <v>0</v>
      </c>
      <c r="F46" s="19"/>
      <c r="G46" s="19"/>
    </row>
    <row r="47" spans="1:7" ht="27" customHeight="1" x14ac:dyDescent="0.25">
      <c r="A47" s="43"/>
      <c r="B47" s="43"/>
      <c r="C47" s="3" t="s">
        <v>9</v>
      </c>
      <c r="D47" s="12">
        <v>0</v>
      </c>
      <c r="E47" s="12">
        <v>0</v>
      </c>
      <c r="F47" s="19"/>
      <c r="G47" s="19"/>
    </row>
    <row r="48" spans="1:7" ht="36" customHeight="1" x14ac:dyDescent="0.25">
      <c r="A48" s="43"/>
      <c r="B48" s="43"/>
      <c r="C48" s="13" t="s">
        <v>10</v>
      </c>
      <c r="D48" s="12">
        <v>0</v>
      </c>
      <c r="E48" s="12">
        <v>0</v>
      </c>
      <c r="F48" s="19"/>
      <c r="G48" s="19"/>
    </row>
    <row r="49" spans="1:7" ht="48" customHeight="1" x14ac:dyDescent="0.25">
      <c r="A49" s="43"/>
      <c r="B49" s="43"/>
      <c r="C49" s="13" t="s">
        <v>11</v>
      </c>
      <c r="D49" s="12">
        <v>0</v>
      </c>
      <c r="E49" s="12">
        <v>0</v>
      </c>
      <c r="F49" s="19"/>
      <c r="G49" s="19"/>
    </row>
    <row r="50" spans="1:7" ht="27" customHeight="1" x14ac:dyDescent="0.25">
      <c r="A50" s="43"/>
      <c r="B50" s="43"/>
      <c r="C50" s="3" t="s">
        <v>12</v>
      </c>
      <c r="D50" s="12">
        <v>0</v>
      </c>
      <c r="E50" s="12">
        <v>0</v>
      </c>
      <c r="F50" s="19"/>
      <c r="G50" s="19"/>
    </row>
    <row r="51" spans="1:7" ht="27" customHeight="1" x14ac:dyDescent="0.25">
      <c r="A51" s="43" t="s">
        <v>38</v>
      </c>
      <c r="B51" s="43" t="s">
        <v>38</v>
      </c>
      <c r="C51" s="2" t="s">
        <v>6</v>
      </c>
      <c r="D51" s="10">
        <f>SUM(D52:D57)</f>
        <v>5000</v>
      </c>
      <c r="E51" s="10">
        <f>SUM(E52:E57)</f>
        <v>5000</v>
      </c>
      <c r="F51" s="19"/>
      <c r="G51" s="19"/>
    </row>
    <row r="52" spans="1:7" ht="27" customHeight="1" x14ac:dyDescent="0.25">
      <c r="A52" s="43"/>
      <c r="B52" s="43"/>
      <c r="C52" s="3" t="s">
        <v>7</v>
      </c>
      <c r="D52" s="12">
        <v>5000</v>
      </c>
      <c r="E52" s="12">
        <v>5000</v>
      </c>
      <c r="F52" s="19"/>
      <c r="G52" s="19"/>
    </row>
    <row r="53" spans="1:7" ht="27" customHeight="1" x14ac:dyDescent="0.25">
      <c r="A53" s="43"/>
      <c r="B53" s="43"/>
      <c r="C53" s="3" t="s">
        <v>8</v>
      </c>
      <c r="D53" s="12">
        <v>0</v>
      </c>
      <c r="E53" s="12">
        <v>0</v>
      </c>
      <c r="F53" s="19"/>
      <c r="G53" s="19"/>
    </row>
    <row r="54" spans="1:7" ht="27" customHeight="1" x14ac:dyDescent="0.25">
      <c r="A54" s="43"/>
      <c r="B54" s="43"/>
      <c r="C54" s="3" t="s">
        <v>9</v>
      </c>
      <c r="D54" s="12">
        <v>0</v>
      </c>
      <c r="E54" s="12">
        <v>0</v>
      </c>
      <c r="F54" s="19"/>
      <c r="G54" s="19"/>
    </row>
    <row r="55" spans="1:7" ht="42" customHeight="1" x14ac:dyDescent="0.25">
      <c r="A55" s="43"/>
      <c r="B55" s="43"/>
      <c r="C55" s="13" t="s">
        <v>10</v>
      </c>
      <c r="D55" s="12">
        <v>0</v>
      </c>
      <c r="E55" s="12">
        <v>0</v>
      </c>
      <c r="F55" s="19"/>
      <c r="G55" s="19"/>
    </row>
    <row r="56" spans="1:7" ht="45" customHeight="1" x14ac:dyDescent="0.25">
      <c r="A56" s="43"/>
      <c r="B56" s="43"/>
      <c r="C56" s="13" t="s">
        <v>11</v>
      </c>
      <c r="D56" s="12">
        <v>0</v>
      </c>
      <c r="E56" s="12">
        <v>0</v>
      </c>
      <c r="F56" s="19"/>
      <c r="G56" s="19"/>
    </row>
    <row r="57" spans="1:7" ht="27" customHeight="1" x14ac:dyDescent="0.25">
      <c r="A57" s="43"/>
      <c r="B57" s="43"/>
      <c r="C57" s="3" t="s">
        <v>12</v>
      </c>
      <c r="D57" s="12">
        <v>0</v>
      </c>
      <c r="E57" s="12">
        <v>0</v>
      </c>
      <c r="F57" s="19"/>
      <c r="G57" s="19"/>
    </row>
    <row r="58" spans="1:7" ht="27" customHeight="1" x14ac:dyDescent="0.25">
      <c r="A58" s="43" t="s">
        <v>39</v>
      </c>
      <c r="B58" s="43" t="s">
        <v>39</v>
      </c>
      <c r="C58" s="2" t="s">
        <v>6</v>
      </c>
      <c r="D58" s="10">
        <f>SUM(D59:D64)</f>
        <v>4050</v>
      </c>
      <c r="E58" s="10">
        <f>SUM(E59:E64)</f>
        <v>4050</v>
      </c>
      <c r="F58" s="19"/>
      <c r="G58" s="19"/>
    </row>
    <row r="59" spans="1:7" ht="27" customHeight="1" x14ac:dyDescent="0.25">
      <c r="A59" s="43"/>
      <c r="B59" s="43"/>
      <c r="C59" s="3" t="s">
        <v>7</v>
      </c>
      <c r="D59" s="12">
        <v>0</v>
      </c>
      <c r="E59" s="12">
        <v>0</v>
      </c>
      <c r="F59" s="19"/>
      <c r="G59" s="19"/>
    </row>
    <row r="60" spans="1:7" ht="27" customHeight="1" x14ac:dyDescent="0.25">
      <c r="A60" s="43"/>
      <c r="B60" s="43"/>
      <c r="C60" s="3" t="s">
        <v>8</v>
      </c>
      <c r="D60" s="12">
        <v>4050</v>
      </c>
      <c r="E60" s="12">
        <v>4050</v>
      </c>
      <c r="F60" s="19"/>
      <c r="G60" s="19"/>
    </row>
    <row r="61" spans="1:7" ht="27" customHeight="1" x14ac:dyDescent="0.25">
      <c r="A61" s="43"/>
      <c r="B61" s="43"/>
      <c r="C61" s="3" t="s">
        <v>9</v>
      </c>
      <c r="D61" s="12">
        <v>0</v>
      </c>
      <c r="E61" s="12">
        <v>0</v>
      </c>
      <c r="F61" s="19"/>
      <c r="G61" s="19"/>
    </row>
    <row r="62" spans="1:7" ht="40.9" customHeight="1" x14ac:dyDescent="0.25">
      <c r="A62" s="43"/>
      <c r="B62" s="43"/>
      <c r="C62" s="13" t="s">
        <v>10</v>
      </c>
      <c r="D62" s="12">
        <v>0</v>
      </c>
      <c r="E62" s="12">
        <v>0</v>
      </c>
      <c r="F62" s="19"/>
      <c r="G62" s="19"/>
    </row>
    <row r="63" spans="1:7" ht="46.9" customHeight="1" x14ac:dyDescent="0.25">
      <c r="A63" s="43"/>
      <c r="B63" s="43"/>
      <c r="C63" s="13" t="s">
        <v>11</v>
      </c>
      <c r="D63" s="12">
        <v>0</v>
      </c>
      <c r="E63" s="12">
        <v>0</v>
      </c>
      <c r="F63" s="19"/>
      <c r="G63" s="19"/>
    </row>
    <row r="64" spans="1:7" ht="27" customHeight="1" x14ac:dyDescent="0.25">
      <c r="A64" s="43"/>
      <c r="B64" s="43"/>
      <c r="C64" s="3" t="s">
        <v>12</v>
      </c>
      <c r="D64" s="12">
        <v>0</v>
      </c>
      <c r="E64" s="12">
        <v>0</v>
      </c>
      <c r="F64" s="19"/>
      <c r="G64" s="19"/>
    </row>
    <row r="65" spans="1:7" ht="24" customHeight="1" x14ac:dyDescent="0.25">
      <c r="A65" s="55" t="s">
        <v>15</v>
      </c>
      <c r="B65" s="55" t="s">
        <v>16</v>
      </c>
      <c r="C65" s="24" t="s">
        <v>6</v>
      </c>
      <c r="D65" s="25">
        <f>SUM(D66:D71)</f>
        <v>642170.32499999995</v>
      </c>
      <c r="E65" s="25">
        <f>SUM(E66:E71)</f>
        <v>695762.94300000009</v>
      </c>
      <c r="F65" s="19"/>
      <c r="G65" s="19"/>
    </row>
    <row r="66" spans="1:7" ht="22.5" customHeight="1" x14ac:dyDescent="0.25">
      <c r="A66" s="55"/>
      <c r="B66" s="55"/>
      <c r="C66" s="26" t="s">
        <v>7</v>
      </c>
      <c r="D66" s="28">
        <f>D73+D80+D87+D94+D101</f>
        <v>3300</v>
      </c>
      <c r="E66" s="28">
        <f>E73+E80+E87+E94+E101</f>
        <v>3299.998</v>
      </c>
      <c r="F66" s="27"/>
      <c r="G66" s="19"/>
    </row>
    <row r="67" spans="1:7" ht="21" customHeight="1" x14ac:dyDescent="0.25">
      <c r="A67" s="55"/>
      <c r="B67" s="55"/>
      <c r="C67" s="26" t="s">
        <v>8</v>
      </c>
      <c r="D67" s="28">
        <f>D74+D81+D88+D95+D102</f>
        <v>328286.92499999999</v>
      </c>
      <c r="E67" s="28">
        <f>E74+E81+E88+E95+E102</f>
        <v>381879.54500000004</v>
      </c>
      <c r="F67" s="27"/>
      <c r="G67" s="19"/>
    </row>
    <row r="68" spans="1:7" ht="21" customHeight="1" x14ac:dyDescent="0.25">
      <c r="A68" s="55"/>
      <c r="B68" s="55"/>
      <c r="C68" s="26" t="s">
        <v>9</v>
      </c>
      <c r="D68" s="38">
        <f>D89</f>
        <v>285313.40000000002</v>
      </c>
      <c r="E68" s="38">
        <f>E89</f>
        <v>285313.40000000002</v>
      </c>
      <c r="F68" s="19"/>
      <c r="G68" s="19"/>
    </row>
    <row r="69" spans="1:7" ht="36" customHeight="1" x14ac:dyDescent="0.25">
      <c r="A69" s="55"/>
      <c r="B69" s="55"/>
      <c r="C69" s="29" t="s">
        <v>10</v>
      </c>
      <c r="D69" s="38">
        <v>0</v>
      </c>
      <c r="E69" s="38">
        <v>0</v>
      </c>
      <c r="F69" s="19"/>
      <c r="G69" s="19"/>
    </row>
    <row r="70" spans="1:7" ht="45" customHeight="1" x14ac:dyDescent="0.25">
      <c r="A70" s="55"/>
      <c r="B70" s="55"/>
      <c r="C70" s="29" t="s">
        <v>11</v>
      </c>
      <c r="D70" s="38">
        <v>0</v>
      </c>
      <c r="E70" s="38">
        <v>0</v>
      </c>
      <c r="F70" s="19"/>
      <c r="G70" s="19"/>
    </row>
    <row r="71" spans="1:7" ht="31.5" customHeight="1" x14ac:dyDescent="0.25">
      <c r="A71" s="55"/>
      <c r="B71" s="55"/>
      <c r="C71" s="26" t="s">
        <v>12</v>
      </c>
      <c r="D71" s="38">
        <f>D92</f>
        <v>25270</v>
      </c>
      <c r="E71" s="38">
        <f>E92</f>
        <v>25270</v>
      </c>
      <c r="F71" s="19"/>
      <c r="G71" s="19"/>
    </row>
    <row r="72" spans="1:7" s="30" customFormat="1" ht="16.899999999999999" customHeight="1" x14ac:dyDescent="0.25">
      <c r="A72" s="43" t="s">
        <v>30</v>
      </c>
      <c r="B72" s="54" t="s">
        <v>41</v>
      </c>
      <c r="C72" s="2" t="s">
        <v>6</v>
      </c>
      <c r="D72" s="10">
        <f>SUM(D73:D78)</f>
        <v>247267.45300000001</v>
      </c>
      <c r="E72" s="10">
        <f>SUM(E73:E78)</f>
        <v>292269.54399999999</v>
      </c>
      <c r="F72" s="19"/>
      <c r="G72" s="19"/>
    </row>
    <row r="73" spans="1:7" s="30" customFormat="1" ht="16.899999999999999" customHeight="1" x14ac:dyDescent="0.25">
      <c r="A73" s="43"/>
      <c r="B73" s="54"/>
      <c r="C73" s="3" t="s">
        <v>7</v>
      </c>
      <c r="D73" s="12">
        <v>850</v>
      </c>
      <c r="E73" s="12">
        <v>850</v>
      </c>
      <c r="F73" s="19"/>
      <c r="G73" s="19"/>
    </row>
    <row r="74" spans="1:7" s="30" customFormat="1" ht="16.899999999999999" customHeight="1" x14ac:dyDescent="0.25">
      <c r="A74" s="43"/>
      <c r="B74" s="54"/>
      <c r="C74" s="3" t="s">
        <v>8</v>
      </c>
      <c r="D74" s="12">
        <v>246417.45300000001</v>
      </c>
      <c r="E74" s="12">
        <v>291419.54399999999</v>
      </c>
      <c r="F74" s="19"/>
      <c r="G74" s="19"/>
    </row>
    <row r="75" spans="1:7" s="30" customFormat="1" ht="16.899999999999999" customHeight="1" x14ac:dyDescent="0.25">
      <c r="A75" s="43"/>
      <c r="B75" s="54"/>
      <c r="C75" s="3" t="s">
        <v>9</v>
      </c>
      <c r="D75" s="12">
        <v>0</v>
      </c>
      <c r="E75" s="12">
        <v>0</v>
      </c>
      <c r="F75" s="19"/>
      <c r="G75" s="19"/>
    </row>
    <row r="76" spans="1:7" s="30" customFormat="1" ht="30" customHeight="1" x14ac:dyDescent="0.25">
      <c r="A76" s="43"/>
      <c r="B76" s="54"/>
      <c r="C76" s="13" t="s">
        <v>10</v>
      </c>
      <c r="D76" s="12">
        <v>0</v>
      </c>
      <c r="E76" s="12">
        <v>0</v>
      </c>
      <c r="F76" s="19"/>
      <c r="G76" s="19"/>
    </row>
    <row r="77" spans="1:7" s="30" customFormat="1" ht="45" customHeight="1" x14ac:dyDescent="0.25">
      <c r="A77" s="43"/>
      <c r="B77" s="54"/>
      <c r="C77" s="13" t="s">
        <v>11</v>
      </c>
      <c r="D77" s="12">
        <v>0</v>
      </c>
      <c r="E77" s="12">
        <v>0</v>
      </c>
      <c r="F77" s="19"/>
      <c r="G77" s="19"/>
    </row>
    <row r="78" spans="1:7" s="30" customFormat="1" ht="16.899999999999999" customHeight="1" x14ac:dyDescent="0.25">
      <c r="A78" s="43"/>
      <c r="B78" s="54"/>
      <c r="C78" s="3" t="s">
        <v>12</v>
      </c>
      <c r="D78" s="12">
        <v>0</v>
      </c>
      <c r="E78" s="12">
        <v>0</v>
      </c>
      <c r="F78" s="19"/>
      <c r="G78" s="19"/>
    </row>
    <row r="79" spans="1:7" s="30" customFormat="1" ht="16.899999999999999" customHeight="1" x14ac:dyDescent="0.25">
      <c r="A79" s="51" t="s">
        <v>32</v>
      </c>
      <c r="B79" s="58" t="s">
        <v>42</v>
      </c>
      <c r="C79" s="2" t="s">
        <v>6</v>
      </c>
      <c r="D79" s="10">
        <f>SUM(D80:D85)</f>
        <v>22128.114000000001</v>
      </c>
      <c r="E79" s="10">
        <f>SUM(E80:E85)</f>
        <v>23138.096000000001</v>
      </c>
      <c r="F79" s="19"/>
      <c r="G79" s="19"/>
    </row>
    <row r="80" spans="1:7" s="30" customFormat="1" ht="16.899999999999999" customHeight="1" x14ac:dyDescent="0.25">
      <c r="A80" s="51"/>
      <c r="B80" s="58"/>
      <c r="C80" s="3" t="s">
        <v>7</v>
      </c>
      <c r="D80" s="12">
        <v>0</v>
      </c>
      <c r="E80" s="12">
        <v>0</v>
      </c>
      <c r="F80" s="19"/>
      <c r="G80" s="19"/>
    </row>
    <row r="81" spans="1:7" s="30" customFormat="1" ht="16.899999999999999" customHeight="1" x14ac:dyDescent="0.25">
      <c r="A81" s="51"/>
      <c r="B81" s="58"/>
      <c r="C81" s="3" t="s">
        <v>8</v>
      </c>
      <c r="D81" s="12">
        <v>22128.114000000001</v>
      </c>
      <c r="E81" s="12">
        <v>23138.096000000001</v>
      </c>
      <c r="F81" s="19"/>
      <c r="G81" s="19"/>
    </row>
    <row r="82" spans="1:7" s="30" customFormat="1" ht="16.899999999999999" customHeight="1" x14ac:dyDescent="0.25">
      <c r="A82" s="51"/>
      <c r="B82" s="58"/>
      <c r="C82" s="3" t="s">
        <v>9</v>
      </c>
      <c r="D82" s="12">
        <v>0</v>
      </c>
      <c r="E82" s="12">
        <v>0</v>
      </c>
      <c r="F82" s="19"/>
      <c r="G82" s="19"/>
    </row>
    <row r="83" spans="1:7" s="30" customFormat="1" ht="31.9" customHeight="1" x14ac:dyDescent="0.25">
      <c r="A83" s="51"/>
      <c r="B83" s="58"/>
      <c r="C83" s="13" t="s">
        <v>10</v>
      </c>
      <c r="D83" s="12">
        <v>0</v>
      </c>
      <c r="E83" s="12">
        <v>0</v>
      </c>
      <c r="F83" s="19"/>
      <c r="G83" s="19"/>
    </row>
    <row r="84" spans="1:7" s="30" customFormat="1" ht="51" customHeight="1" x14ac:dyDescent="0.25">
      <c r="A84" s="51"/>
      <c r="B84" s="58"/>
      <c r="C84" s="13" t="s">
        <v>11</v>
      </c>
      <c r="D84" s="12">
        <v>0</v>
      </c>
      <c r="E84" s="12">
        <v>0</v>
      </c>
      <c r="F84" s="19"/>
      <c r="G84" s="19"/>
    </row>
    <row r="85" spans="1:7" s="30" customFormat="1" ht="16.899999999999999" customHeight="1" x14ac:dyDescent="0.25">
      <c r="A85" s="51"/>
      <c r="B85" s="58"/>
      <c r="C85" s="3" t="s">
        <v>12</v>
      </c>
      <c r="D85" s="12">
        <v>0</v>
      </c>
      <c r="E85" s="12">
        <v>0</v>
      </c>
      <c r="F85" s="19"/>
      <c r="G85" s="19"/>
    </row>
    <row r="86" spans="1:7" s="30" customFormat="1" ht="16.899999999999999" customHeight="1" x14ac:dyDescent="0.25">
      <c r="A86" s="43" t="s">
        <v>34</v>
      </c>
      <c r="B86" s="54" t="s">
        <v>43</v>
      </c>
      <c r="C86" s="2" t="s">
        <v>6</v>
      </c>
      <c r="D86" s="10">
        <f>SUM(D87:D92)</f>
        <v>358879.61499999999</v>
      </c>
      <c r="E86" s="10">
        <f>SUM(E87:E92)</f>
        <v>365212.16800000001</v>
      </c>
      <c r="F86" s="19"/>
      <c r="G86" s="19"/>
    </row>
    <row r="87" spans="1:7" s="30" customFormat="1" ht="16.899999999999999" customHeight="1" x14ac:dyDescent="0.25">
      <c r="A87" s="43"/>
      <c r="B87" s="54"/>
      <c r="C87" s="3" t="s">
        <v>7</v>
      </c>
      <c r="D87" s="12">
        <v>2450</v>
      </c>
      <c r="E87" s="12">
        <v>2449.998</v>
      </c>
      <c r="F87" s="19"/>
      <c r="G87" s="19"/>
    </row>
    <row r="88" spans="1:7" s="30" customFormat="1" ht="16.899999999999999" customHeight="1" x14ac:dyDescent="0.25">
      <c r="A88" s="43"/>
      <c r="B88" s="54"/>
      <c r="C88" s="3" t="s">
        <v>8</v>
      </c>
      <c r="D88" s="12">
        <v>45846.214999999997</v>
      </c>
      <c r="E88" s="12">
        <v>52178.77</v>
      </c>
      <c r="F88" s="19"/>
      <c r="G88" s="19"/>
    </row>
    <row r="89" spans="1:7" s="30" customFormat="1" ht="16.899999999999999" customHeight="1" x14ac:dyDescent="0.25">
      <c r="A89" s="43"/>
      <c r="B89" s="54"/>
      <c r="C89" s="63" t="s">
        <v>9</v>
      </c>
      <c r="D89" s="12">
        <v>285313.40000000002</v>
      </c>
      <c r="E89" s="12">
        <v>285313.40000000002</v>
      </c>
      <c r="F89" s="19"/>
      <c r="G89" s="19"/>
    </row>
    <row r="90" spans="1:7" s="30" customFormat="1" ht="33" customHeight="1" x14ac:dyDescent="0.25">
      <c r="A90" s="43"/>
      <c r="B90" s="54"/>
      <c r="C90" s="64" t="s">
        <v>10</v>
      </c>
      <c r="D90" s="12"/>
      <c r="E90" s="12"/>
      <c r="F90" s="19"/>
      <c r="G90" s="19"/>
    </row>
    <row r="91" spans="1:7" s="30" customFormat="1" ht="40.9" customHeight="1" x14ac:dyDescent="0.25">
      <c r="A91" s="43"/>
      <c r="B91" s="54"/>
      <c r="C91" s="64" t="s">
        <v>11</v>
      </c>
      <c r="D91" s="12"/>
      <c r="E91" s="12"/>
      <c r="F91" s="19"/>
      <c r="G91" s="19"/>
    </row>
    <row r="92" spans="1:7" s="30" customFormat="1" ht="16.899999999999999" customHeight="1" x14ac:dyDescent="0.25">
      <c r="A92" s="43"/>
      <c r="B92" s="54"/>
      <c r="C92" s="63" t="s">
        <v>12</v>
      </c>
      <c r="D92" s="12">
        <v>25270</v>
      </c>
      <c r="E92" s="12">
        <v>25270</v>
      </c>
      <c r="F92" s="19"/>
      <c r="G92" s="19"/>
    </row>
    <row r="93" spans="1:7" s="30" customFormat="1" ht="16.899999999999999" customHeight="1" x14ac:dyDescent="0.25">
      <c r="A93" s="43" t="s">
        <v>36</v>
      </c>
      <c r="B93" s="54" t="s">
        <v>44</v>
      </c>
      <c r="C93" s="62" t="s">
        <v>6</v>
      </c>
      <c r="D93" s="10">
        <f>SUM(D94:D99)</f>
        <v>10945.143</v>
      </c>
      <c r="E93" s="10">
        <f>SUM(E94:E99)</f>
        <v>12193.135</v>
      </c>
      <c r="F93" s="19"/>
      <c r="G93" s="19"/>
    </row>
    <row r="94" spans="1:7" s="30" customFormat="1" ht="16.899999999999999" customHeight="1" x14ac:dyDescent="0.25">
      <c r="A94" s="43"/>
      <c r="B94" s="54"/>
      <c r="C94" s="63" t="s">
        <v>7</v>
      </c>
      <c r="D94" s="12">
        <v>0</v>
      </c>
      <c r="E94" s="12">
        <v>0</v>
      </c>
      <c r="F94" s="19"/>
      <c r="G94" s="19"/>
    </row>
    <row r="95" spans="1:7" s="30" customFormat="1" ht="16.899999999999999" customHeight="1" x14ac:dyDescent="0.25">
      <c r="A95" s="43"/>
      <c r="B95" s="54"/>
      <c r="C95" s="63" t="s">
        <v>8</v>
      </c>
      <c r="D95" s="12">
        <v>10945.143</v>
      </c>
      <c r="E95" s="12">
        <v>12193.135</v>
      </c>
      <c r="F95" s="19"/>
      <c r="G95" s="19"/>
    </row>
    <row r="96" spans="1:7" s="30" customFormat="1" ht="16.899999999999999" customHeight="1" x14ac:dyDescent="0.25">
      <c r="A96" s="43"/>
      <c r="B96" s="54"/>
      <c r="C96" s="63" t="s">
        <v>9</v>
      </c>
      <c r="D96" s="12"/>
      <c r="E96" s="12"/>
      <c r="F96" s="19"/>
      <c r="G96" s="19"/>
    </row>
    <row r="97" spans="1:7" s="30" customFormat="1" ht="34.9" customHeight="1" x14ac:dyDescent="0.25">
      <c r="A97" s="43"/>
      <c r="B97" s="54"/>
      <c r="C97" s="64" t="s">
        <v>10</v>
      </c>
      <c r="D97" s="12"/>
      <c r="E97" s="12"/>
      <c r="F97" s="19"/>
      <c r="G97" s="19"/>
    </row>
    <row r="98" spans="1:7" s="30" customFormat="1" ht="44.45" customHeight="1" x14ac:dyDescent="0.25">
      <c r="A98" s="43"/>
      <c r="B98" s="54"/>
      <c r="C98" s="64" t="s">
        <v>11</v>
      </c>
      <c r="D98" s="12"/>
      <c r="E98" s="12"/>
      <c r="F98" s="19"/>
      <c r="G98" s="19"/>
    </row>
    <row r="99" spans="1:7" s="30" customFormat="1" ht="16.899999999999999" customHeight="1" x14ac:dyDescent="0.25">
      <c r="A99" s="43"/>
      <c r="B99" s="54"/>
      <c r="C99" s="3" t="s">
        <v>12</v>
      </c>
      <c r="D99" s="12"/>
      <c r="E99" s="12"/>
      <c r="F99" s="19"/>
      <c r="G99" s="19"/>
    </row>
    <row r="100" spans="1:7" s="30" customFormat="1" ht="16.899999999999999" customHeight="1" x14ac:dyDescent="0.25">
      <c r="A100" s="54" t="s">
        <v>40</v>
      </c>
      <c r="B100" s="54" t="s">
        <v>45</v>
      </c>
      <c r="C100" s="2" t="s">
        <v>6</v>
      </c>
      <c r="D100" s="10">
        <f>SUM(D101:D106)</f>
        <v>2950</v>
      </c>
      <c r="E100" s="10">
        <f>SUM(E101:E106)</f>
        <v>2950</v>
      </c>
      <c r="F100" s="19"/>
      <c r="G100" s="19"/>
    </row>
    <row r="101" spans="1:7" s="30" customFormat="1" ht="16.899999999999999" customHeight="1" x14ac:dyDescent="0.25">
      <c r="A101" s="54"/>
      <c r="B101" s="54"/>
      <c r="C101" s="3" t="s">
        <v>7</v>
      </c>
      <c r="D101" s="12">
        <v>0</v>
      </c>
      <c r="E101" s="12">
        <v>0</v>
      </c>
      <c r="F101" s="19"/>
      <c r="G101" s="19"/>
    </row>
    <row r="102" spans="1:7" s="30" customFormat="1" ht="16.899999999999999" customHeight="1" x14ac:dyDescent="0.25">
      <c r="A102" s="54"/>
      <c r="B102" s="54"/>
      <c r="C102" s="3" t="s">
        <v>8</v>
      </c>
      <c r="D102" s="12">
        <v>2950</v>
      </c>
      <c r="E102" s="12">
        <v>2950</v>
      </c>
      <c r="F102" s="19"/>
      <c r="G102" s="19"/>
    </row>
    <row r="103" spans="1:7" s="30" customFormat="1" ht="16.899999999999999" customHeight="1" x14ac:dyDescent="0.25">
      <c r="A103" s="54"/>
      <c r="B103" s="54"/>
      <c r="C103" s="3" t="s">
        <v>9</v>
      </c>
      <c r="D103" s="12"/>
      <c r="E103" s="12"/>
      <c r="F103" s="19"/>
      <c r="G103" s="19"/>
    </row>
    <row r="104" spans="1:7" s="30" customFormat="1" ht="33" customHeight="1" x14ac:dyDescent="0.25">
      <c r="A104" s="54"/>
      <c r="B104" s="54"/>
      <c r="C104" s="13" t="s">
        <v>10</v>
      </c>
      <c r="D104" s="12"/>
      <c r="E104" s="12"/>
      <c r="F104" s="19"/>
      <c r="G104" s="19"/>
    </row>
    <row r="105" spans="1:7" s="30" customFormat="1" ht="40.9" customHeight="1" x14ac:dyDescent="0.25">
      <c r="A105" s="54"/>
      <c r="B105" s="54"/>
      <c r="C105" s="13" t="s">
        <v>11</v>
      </c>
      <c r="D105" s="12"/>
      <c r="E105" s="12"/>
      <c r="F105" s="19"/>
      <c r="G105" s="19"/>
    </row>
    <row r="106" spans="1:7" s="30" customFormat="1" ht="16.899999999999999" customHeight="1" x14ac:dyDescent="0.25">
      <c r="A106" s="54"/>
      <c r="B106" s="54"/>
      <c r="C106" s="3" t="s">
        <v>12</v>
      </c>
      <c r="D106" s="12"/>
      <c r="E106" s="12"/>
      <c r="F106" s="19"/>
      <c r="G106" s="19"/>
    </row>
    <row r="107" spans="1:7" ht="20.45" customHeight="1" x14ac:dyDescent="0.25">
      <c r="A107" s="52" t="s">
        <v>17</v>
      </c>
      <c r="B107" s="52" t="s">
        <v>18</v>
      </c>
      <c r="C107" s="24" t="s">
        <v>6</v>
      </c>
      <c r="D107" s="25">
        <f>SUM(D108:D113)</f>
        <v>542396.64899999998</v>
      </c>
      <c r="E107" s="25">
        <f>SUM(E108:E113)</f>
        <v>569427.36899999995</v>
      </c>
      <c r="F107" s="40"/>
      <c r="G107" s="40"/>
    </row>
    <row r="108" spans="1:7" ht="25.5" customHeight="1" x14ac:dyDescent="0.25">
      <c r="A108" s="52"/>
      <c r="B108" s="52"/>
      <c r="C108" s="26" t="s">
        <v>7</v>
      </c>
      <c r="D108" s="28">
        <f>D115+D122+D129+D136+D143</f>
        <v>56028.800000000003</v>
      </c>
      <c r="E108" s="28">
        <f>E115+E122+E129+E136+E143</f>
        <v>56028.754999999997</v>
      </c>
      <c r="F108" s="41"/>
      <c r="G108" s="41"/>
    </row>
    <row r="109" spans="1:7" ht="23.25" customHeight="1" x14ac:dyDescent="0.25">
      <c r="A109" s="52"/>
      <c r="B109" s="52"/>
      <c r="C109" s="26" t="s">
        <v>8</v>
      </c>
      <c r="D109" s="28">
        <f>D116+D123+D130+D137+D144</f>
        <v>485617.84899999999</v>
      </c>
      <c r="E109" s="28">
        <f>E116+E123+E130+E137+E144</f>
        <v>512648.614</v>
      </c>
      <c r="F109" s="42"/>
      <c r="G109" s="42"/>
    </row>
    <row r="110" spans="1:7" ht="19.5" customHeight="1" x14ac:dyDescent="0.25">
      <c r="A110" s="52"/>
      <c r="B110" s="52"/>
      <c r="C110" s="26" t="s">
        <v>9</v>
      </c>
      <c r="D110" s="27">
        <v>0</v>
      </c>
      <c r="E110" s="27">
        <v>0</v>
      </c>
      <c r="F110" s="19"/>
      <c r="G110" s="19"/>
    </row>
    <row r="111" spans="1:7" ht="34.15" customHeight="1" x14ac:dyDescent="0.25">
      <c r="A111" s="52"/>
      <c r="B111" s="52"/>
      <c r="C111" s="29" t="s">
        <v>10</v>
      </c>
      <c r="D111" s="28">
        <v>0</v>
      </c>
      <c r="E111" s="28">
        <v>0</v>
      </c>
      <c r="F111" s="19"/>
      <c r="G111" s="19"/>
    </row>
    <row r="112" spans="1:7" ht="47.25" customHeight="1" x14ac:dyDescent="0.25">
      <c r="A112" s="52"/>
      <c r="B112" s="52"/>
      <c r="C112" s="29" t="s">
        <v>11</v>
      </c>
      <c r="D112" s="28">
        <v>0</v>
      </c>
      <c r="E112" s="28">
        <v>0</v>
      </c>
      <c r="F112" s="19"/>
      <c r="G112" s="19"/>
    </row>
    <row r="113" spans="1:7" ht="24.6" customHeight="1" x14ac:dyDescent="0.25">
      <c r="A113" s="52"/>
      <c r="B113" s="52"/>
      <c r="C113" s="29" t="s">
        <v>12</v>
      </c>
      <c r="D113" s="38">
        <f>D127</f>
        <v>750</v>
      </c>
      <c r="E113" s="38">
        <f>E127</f>
        <v>750</v>
      </c>
      <c r="F113" s="19" t="s">
        <v>57</v>
      </c>
      <c r="G113" s="19" t="s">
        <v>57</v>
      </c>
    </row>
    <row r="114" spans="1:7" s="30" customFormat="1" ht="24.6" customHeight="1" x14ac:dyDescent="0.25">
      <c r="A114" s="43" t="s">
        <v>30</v>
      </c>
      <c r="B114" s="54" t="s">
        <v>46</v>
      </c>
      <c r="C114" s="62" t="s">
        <v>6</v>
      </c>
      <c r="D114" s="15">
        <f>SUM(D115:D120)</f>
        <v>16926.745999999999</v>
      </c>
      <c r="E114" s="15">
        <f>SUM(E115:E120)</f>
        <v>20451.316999999999</v>
      </c>
      <c r="F114" s="15">
        <f>SUM(F115:F120)</f>
        <v>16926.745999999999</v>
      </c>
      <c r="G114" s="15">
        <f>SUM(G115:G120)</f>
        <v>20451.317000000003</v>
      </c>
    </row>
    <row r="115" spans="1:7" s="30" customFormat="1" ht="24.6" customHeight="1" x14ac:dyDescent="0.25">
      <c r="A115" s="43"/>
      <c r="B115" s="54"/>
      <c r="C115" s="63" t="s">
        <v>7</v>
      </c>
      <c r="D115" s="16">
        <v>1677.1</v>
      </c>
      <c r="E115" s="16">
        <v>1677.0989999999999</v>
      </c>
      <c r="F115" s="16">
        <v>1459.077</v>
      </c>
      <c r="G115" s="16">
        <v>1459.076</v>
      </c>
    </row>
    <row r="116" spans="1:7" s="30" customFormat="1" ht="24.6" customHeight="1" x14ac:dyDescent="0.25">
      <c r="A116" s="43"/>
      <c r="B116" s="54"/>
      <c r="C116" s="63" t="s">
        <v>8</v>
      </c>
      <c r="D116" s="16">
        <v>15249.646000000001</v>
      </c>
      <c r="E116" s="16">
        <v>18774.218000000001</v>
      </c>
      <c r="F116" s="16">
        <v>15467.669</v>
      </c>
      <c r="G116" s="16">
        <v>18992.241000000002</v>
      </c>
    </row>
    <row r="117" spans="1:7" s="30" customFormat="1" ht="24.6" customHeight="1" x14ac:dyDescent="0.25">
      <c r="A117" s="43"/>
      <c r="B117" s="54"/>
      <c r="C117" s="63" t="s">
        <v>9</v>
      </c>
      <c r="D117" s="16">
        <v>0</v>
      </c>
      <c r="E117" s="16">
        <v>0</v>
      </c>
      <c r="F117" s="19"/>
      <c r="G117" s="19"/>
    </row>
    <row r="118" spans="1:7" s="30" customFormat="1" ht="24.6" customHeight="1" x14ac:dyDescent="0.25">
      <c r="A118" s="43"/>
      <c r="B118" s="54"/>
      <c r="C118" s="64" t="s">
        <v>10</v>
      </c>
      <c r="D118" s="16">
        <v>0</v>
      </c>
      <c r="E118" s="16">
        <v>0</v>
      </c>
      <c r="F118" s="19"/>
      <c r="G118" s="19"/>
    </row>
    <row r="119" spans="1:7" s="30" customFormat="1" ht="24.6" customHeight="1" x14ac:dyDescent="0.25">
      <c r="A119" s="43"/>
      <c r="B119" s="54"/>
      <c r="C119" s="64" t="s">
        <v>11</v>
      </c>
      <c r="D119" s="16">
        <v>0</v>
      </c>
      <c r="E119" s="16">
        <v>0</v>
      </c>
      <c r="F119" s="19"/>
      <c r="G119" s="19"/>
    </row>
    <row r="120" spans="1:7" s="30" customFormat="1" ht="24.6" customHeight="1" x14ac:dyDescent="0.25">
      <c r="A120" s="43"/>
      <c r="B120" s="54"/>
      <c r="C120" s="63" t="s">
        <v>12</v>
      </c>
      <c r="D120" s="16">
        <v>0</v>
      </c>
      <c r="E120" s="16">
        <v>0</v>
      </c>
      <c r="F120" s="19"/>
      <c r="G120" s="19"/>
    </row>
    <row r="121" spans="1:7" s="30" customFormat="1" ht="24.6" customHeight="1" x14ac:dyDescent="0.25">
      <c r="A121" s="51" t="s">
        <v>32</v>
      </c>
      <c r="B121" s="58" t="s">
        <v>47</v>
      </c>
      <c r="C121" s="2" t="s">
        <v>6</v>
      </c>
      <c r="D121" s="15">
        <f>SUM(D122:D127)</f>
        <v>2167.5</v>
      </c>
      <c r="E121" s="15">
        <f>SUM(E122:E127)</f>
        <v>2157.5</v>
      </c>
      <c r="F121" s="19"/>
      <c r="G121" s="19"/>
    </row>
    <row r="122" spans="1:7" s="30" customFormat="1" ht="24.6" customHeight="1" x14ac:dyDescent="0.25">
      <c r="A122" s="51"/>
      <c r="B122" s="58"/>
      <c r="C122" s="3" t="s">
        <v>7</v>
      </c>
      <c r="D122" s="16">
        <v>0</v>
      </c>
      <c r="E122" s="16">
        <v>0</v>
      </c>
      <c r="F122" s="19"/>
      <c r="G122" s="19"/>
    </row>
    <row r="123" spans="1:7" s="30" customFormat="1" ht="24.6" customHeight="1" x14ac:dyDescent="0.25">
      <c r="A123" s="51"/>
      <c r="B123" s="58"/>
      <c r="C123" s="3" t="s">
        <v>8</v>
      </c>
      <c r="D123" s="16">
        <v>1417.5</v>
      </c>
      <c r="E123" s="16">
        <v>1407.5</v>
      </c>
      <c r="F123" s="19"/>
      <c r="G123" s="19"/>
    </row>
    <row r="124" spans="1:7" s="30" customFormat="1" ht="24.6" customHeight="1" x14ac:dyDescent="0.25">
      <c r="A124" s="51"/>
      <c r="B124" s="58"/>
      <c r="C124" s="3" t="s">
        <v>9</v>
      </c>
      <c r="D124" s="16">
        <v>0</v>
      </c>
      <c r="E124" s="16">
        <v>0</v>
      </c>
      <c r="F124" s="19"/>
      <c r="G124" s="19"/>
    </row>
    <row r="125" spans="1:7" s="30" customFormat="1" ht="24.6" customHeight="1" x14ac:dyDescent="0.25">
      <c r="A125" s="51"/>
      <c r="B125" s="58"/>
      <c r="C125" s="13" t="s">
        <v>10</v>
      </c>
      <c r="D125" s="16">
        <v>0</v>
      </c>
      <c r="E125" s="16">
        <v>0</v>
      </c>
      <c r="F125" s="19"/>
      <c r="G125" s="19"/>
    </row>
    <row r="126" spans="1:7" s="30" customFormat="1" ht="24.6" customHeight="1" x14ac:dyDescent="0.25">
      <c r="A126" s="51"/>
      <c r="B126" s="58"/>
      <c r="C126" s="13" t="s">
        <v>11</v>
      </c>
      <c r="D126" s="16">
        <v>0</v>
      </c>
      <c r="E126" s="16">
        <v>0</v>
      </c>
      <c r="F126" s="19"/>
      <c r="G126" s="19"/>
    </row>
    <row r="127" spans="1:7" s="30" customFormat="1" ht="24.6" customHeight="1" x14ac:dyDescent="0.25">
      <c r="A127" s="51"/>
      <c r="B127" s="58"/>
      <c r="C127" s="63" t="s">
        <v>12</v>
      </c>
      <c r="D127" s="16">
        <v>750</v>
      </c>
      <c r="E127" s="16">
        <v>750</v>
      </c>
      <c r="F127" s="19"/>
      <c r="G127" s="19"/>
    </row>
    <row r="128" spans="1:7" s="30" customFormat="1" ht="24.6" customHeight="1" x14ac:dyDescent="0.25">
      <c r="A128" s="43" t="s">
        <v>34</v>
      </c>
      <c r="B128" s="54" t="s">
        <v>48</v>
      </c>
      <c r="C128" s="62" t="s">
        <v>6</v>
      </c>
      <c r="D128" s="15">
        <f>SUM(D129:D134)</f>
        <v>445180.25900000002</v>
      </c>
      <c r="E128" s="15">
        <f>SUM(E129:E134)</f>
        <v>469423.33400000003</v>
      </c>
      <c r="F128" s="19"/>
      <c r="G128" s="19"/>
    </row>
    <row r="129" spans="1:7" s="30" customFormat="1" ht="24.6" customHeight="1" x14ac:dyDescent="0.25">
      <c r="A129" s="43"/>
      <c r="B129" s="54"/>
      <c r="C129" s="63" t="s">
        <v>7</v>
      </c>
      <c r="D129" s="16">
        <v>32467.200000000001</v>
      </c>
      <c r="E129" s="16">
        <v>32467.155999999999</v>
      </c>
      <c r="F129" s="19"/>
      <c r="G129" s="19"/>
    </row>
    <row r="130" spans="1:7" s="30" customFormat="1" ht="24.6" customHeight="1" x14ac:dyDescent="0.25">
      <c r="A130" s="43"/>
      <c r="B130" s="54"/>
      <c r="C130" s="63" t="s">
        <v>8</v>
      </c>
      <c r="D130" s="16">
        <v>412713.05900000001</v>
      </c>
      <c r="E130" s="16">
        <v>436956.17800000001</v>
      </c>
      <c r="F130" s="16"/>
      <c r="G130" s="19"/>
    </row>
    <row r="131" spans="1:7" s="30" customFormat="1" ht="24.6" customHeight="1" x14ac:dyDescent="0.25">
      <c r="A131" s="43"/>
      <c r="B131" s="54"/>
      <c r="C131" s="63" t="s">
        <v>9</v>
      </c>
      <c r="D131" s="16">
        <v>0</v>
      </c>
      <c r="E131" s="16">
        <v>0</v>
      </c>
      <c r="F131" s="19"/>
      <c r="G131" s="19"/>
    </row>
    <row r="132" spans="1:7" s="30" customFormat="1" ht="24.6" customHeight="1" x14ac:dyDescent="0.25">
      <c r="A132" s="43"/>
      <c r="B132" s="54"/>
      <c r="C132" s="64" t="s">
        <v>10</v>
      </c>
      <c r="D132" s="16">
        <v>0</v>
      </c>
      <c r="E132" s="16">
        <v>0</v>
      </c>
      <c r="F132" s="19"/>
      <c r="G132" s="19"/>
    </row>
    <row r="133" spans="1:7" s="30" customFormat="1" ht="24.6" customHeight="1" x14ac:dyDescent="0.25">
      <c r="A133" s="43"/>
      <c r="B133" s="54"/>
      <c r="C133" s="64" t="s">
        <v>11</v>
      </c>
      <c r="D133" s="16">
        <v>0</v>
      </c>
      <c r="E133" s="16">
        <v>0</v>
      </c>
      <c r="F133" s="19"/>
      <c r="G133" s="19"/>
    </row>
    <row r="134" spans="1:7" s="30" customFormat="1" ht="24.6" customHeight="1" x14ac:dyDescent="0.25">
      <c r="A134" s="43"/>
      <c r="B134" s="54"/>
      <c r="C134" s="63" t="s">
        <v>12</v>
      </c>
      <c r="D134" s="16">
        <v>0</v>
      </c>
      <c r="E134" s="16">
        <v>0</v>
      </c>
      <c r="F134" s="19"/>
      <c r="G134" s="19"/>
    </row>
    <row r="135" spans="1:7" s="30" customFormat="1" ht="24.6" customHeight="1" x14ac:dyDescent="0.25">
      <c r="A135" s="43" t="s">
        <v>36</v>
      </c>
      <c r="B135" s="54" t="s">
        <v>49</v>
      </c>
      <c r="C135" s="62" t="s">
        <v>6</v>
      </c>
      <c r="D135" s="15">
        <f>SUM(D136:D141)</f>
        <v>49174.669000000002</v>
      </c>
      <c r="E135" s="15">
        <f>SUM(E136:E141)</f>
        <v>48447.743000000002</v>
      </c>
      <c r="F135" s="19"/>
      <c r="G135" s="19"/>
    </row>
    <row r="136" spans="1:7" s="30" customFormat="1" ht="24.6" customHeight="1" x14ac:dyDescent="0.25">
      <c r="A136" s="43"/>
      <c r="B136" s="54"/>
      <c r="C136" s="3" t="s">
        <v>7</v>
      </c>
      <c r="D136" s="16">
        <v>0</v>
      </c>
      <c r="E136" s="16">
        <v>0</v>
      </c>
      <c r="F136" s="19"/>
      <c r="G136" s="19"/>
    </row>
    <row r="137" spans="1:7" s="30" customFormat="1" ht="24.6" customHeight="1" x14ac:dyDescent="0.25">
      <c r="A137" s="43"/>
      <c r="B137" s="54"/>
      <c r="C137" s="3" t="s">
        <v>8</v>
      </c>
      <c r="D137" s="16">
        <v>49174.669000000002</v>
      </c>
      <c r="E137" s="16">
        <v>48447.743000000002</v>
      </c>
      <c r="F137" s="19"/>
      <c r="G137" s="19"/>
    </row>
    <row r="138" spans="1:7" s="30" customFormat="1" ht="24.6" customHeight="1" x14ac:dyDescent="0.25">
      <c r="A138" s="43"/>
      <c r="B138" s="54"/>
      <c r="C138" s="3" t="s">
        <v>9</v>
      </c>
      <c r="D138" s="16">
        <v>0</v>
      </c>
      <c r="E138" s="16">
        <v>0</v>
      </c>
      <c r="F138" s="19"/>
      <c r="G138" s="19"/>
    </row>
    <row r="139" spans="1:7" s="30" customFormat="1" ht="24.6" customHeight="1" x14ac:dyDescent="0.25">
      <c r="A139" s="43"/>
      <c r="B139" s="54"/>
      <c r="C139" s="13" t="s">
        <v>10</v>
      </c>
      <c r="D139" s="16">
        <v>0</v>
      </c>
      <c r="E139" s="16">
        <v>0</v>
      </c>
      <c r="F139" s="19"/>
      <c r="G139" s="19"/>
    </row>
    <row r="140" spans="1:7" s="30" customFormat="1" ht="24.6" customHeight="1" x14ac:dyDescent="0.25">
      <c r="A140" s="43"/>
      <c r="B140" s="54"/>
      <c r="C140" s="13" t="s">
        <v>11</v>
      </c>
      <c r="D140" s="16">
        <v>0</v>
      </c>
      <c r="E140" s="16">
        <v>0</v>
      </c>
      <c r="F140" s="19"/>
      <c r="G140" s="19"/>
    </row>
    <row r="141" spans="1:7" s="30" customFormat="1" ht="24.6" customHeight="1" x14ac:dyDescent="0.25">
      <c r="A141" s="43"/>
      <c r="B141" s="54"/>
      <c r="C141" s="3" t="s">
        <v>12</v>
      </c>
      <c r="D141" s="16">
        <v>0</v>
      </c>
      <c r="E141" s="16">
        <v>0</v>
      </c>
      <c r="F141" s="19"/>
      <c r="G141" s="19"/>
    </row>
    <row r="142" spans="1:7" s="30" customFormat="1" ht="24.6" customHeight="1" x14ac:dyDescent="0.25">
      <c r="A142" s="54" t="s">
        <v>38</v>
      </c>
      <c r="B142" s="54" t="s">
        <v>38</v>
      </c>
      <c r="C142" s="2" t="s">
        <v>6</v>
      </c>
      <c r="D142" s="15">
        <f>SUM(D143:D148)</f>
        <v>28947.474999999999</v>
      </c>
      <c r="E142" s="15">
        <f>SUM(E143:E148)</f>
        <v>28947.474999999999</v>
      </c>
      <c r="F142" s="19"/>
      <c r="G142" s="19"/>
    </row>
    <row r="143" spans="1:7" s="30" customFormat="1" ht="24.6" customHeight="1" x14ac:dyDescent="0.25">
      <c r="A143" s="54"/>
      <c r="B143" s="54"/>
      <c r="C143" s="3" t="s">
        <v>7</v>
      </c>
      <c r="D143" s="16">
        <v>21884.5</v>
      </c>
      <c r="E143" s="16">
        <v>21884.5</v>
      </c>
      <c r="F143" s="19"/>
      <c r="G143" s="19"/>
    </row>
    <row r="144" spans="1:7" s="30" customFormat="1" ht="24.6" customHeight="1" x14ac:dyDescent="0.25">
      <c r="A144" s="54"/>
      <c r="B144" s="54"/>
      <c r="C144" s="3" t="s">
        <v>8</v>
      </c>
      <c r="D144" s="16">
        <v>7062.9750000000004</v>
      </c>
      <c r="E144" s="16">
        <v>7062.9750000000004</v>
      </c>
      <c r="F144" s="19"/>
      <c r="G144" s="19"/>
    </row>
    <row r="145" spans="1:7" s="30" customFormat="1" ht="24.6" customHeight="1" x14ac:dyDescent="0.25">
      <c r="A145" s="54"/>
      <c r="B145" s="54"/>
      <c r="C145" s="3" t="s">
        <v>9</v>
      </c>
      <c r="D145" s="16">
        <v>0</v>
      </c>
      <c r="E145" s="16">
        <v>0</v>
      </c>
      <c r="F145" s="19"/>
      <c r="G145" s="19"/>
    </row>
    <row r="146" spans="1:7" s="30" customFormat="1" ht="24.6" customHeight="1" x14ac:dyDescent="0.25">
      <c r="A146" s="54"/>
      <c r="B146" s="54"/>
      <c r="C146" s="13" t="s">
        <v>10</v>
      </c>
      <c r="D146" s="16">
        <v>0</v>
      </c>
      <c r="E146" s="16">
        <v>0</v>
      </c>
      <c r="F146" s="19"/>
      <c r="G146" s="19"/>
    </row>
    <row r="147" spans="1:7" s="30" customFormat="1" ht="24.6" customHeight="1" x14ac:dyDescent="0.25">
      <c r="A147" s="54"/>
      <c r="B147" s="54"/>
      <c r="C147" s="13" t="s">
        <v>11</v>
      </c>
      <c r="D147" s="16">
        <v>0</v>
      </c>
      <c r="E147" s="16">
        <v>0</v>
      </c>
      <c r="F147" s="19"/>
      <c r="G147" s="19"/>
    </row>
    <row r="148" spans="1:7" s="30" customFormat="1" ht="24.6" customHeight="1" x14ac:dyDescent="0.25">
      <c r="A148" s="54"/>
      <c r="B148" s="54"/>
      <c r="C148" s="3" t="s">
        <v>12</v>
      </c>
      <c r="D148" s="16">
        <v>0</v>
      </c>
      <c r="E148" s="16">
        <v>0</v>
      </c>
      <c r="F148" s="19"/>
      <c r="G148" s="19"/>
    </row>
    <row r="149" spans="1:7" ht="24" customHeight="1" x14ac:dyDescent="0.25">
      <c r="A149" s="52" t="s">
        <v>22</v>
      </c>
      <c r="B149" s="52" t="s">
        <v>23</v>
      </c>
      <c r="C149" s="31" t="s">
        <v>6</v>
      </c>
      <c r="D149" s="32">
        <f>SUM(D150:D155)</f>
        <v>7986</v>
      </c>
      <c r="E149" s="32">
        <f>SUM(E150:E155)</f>
        <v>7846.3940000000002</v>
      </c>
      <c r="F149" s="19"/>
      <c r="G149" s="19"/>
    </row>
    <row r="150" spans="1:7" ht="22.9" customHeight="1" x14ac:dyDescent="0.25">
      <c r="A150" s="52"/>
      <c r="B150" s="52"/>
      <c r="C150" s="29" t="s">
        <v>7</v>
      </c>
      <c r="D150" s="28">
        <f>D157+D164+D171+D178+D185</f>
        <v>2007</v>
      </c>
      <c r="E150" s="28">
        <f>E157+E164+E171+E178+E185</f>
        <v>1982.1179999999999</v>
      </c>
      <c r="F150" s="19"/>
      <c r="G150" s="19"/>
    </row>
    <row r="151" spans="1:7" ht="19.899999999999999" customHeight="1" x14ac:dyDescent="0.25">
      <c r="A151" s="52"/>
      <c r="B151" s="52"/>
      <c r="C151" s="29" t="s">
        <v>8</v>
      </c>
      <c r="D151" s="28">
        <f>D158+D165+D172+D179+D186</f>
        <v>5979</v>
      </c>
      <c r="E151" s="28">
        <f>E158+E165+E172+E179+E186</f>
        <v>5864.2759999999998</v>
      </c>
      <c r="F151" s="19"/>
      <c r="G151" s="19"/>
    </row>
    <row r="152" spans="1:7" ht="25.9" customHeight="1" x14ac:dyDescent="0.25">
      <c r="A152" s="52"/>
      <c r="B152" s="52"/>
      <c r="C152" s="29" t="s">
        <v>9</v>
      </c>
      <c r="D152" s="28">
        <v>0</v>
      </c>
      <c r="E152" s="28">
        <v>0</v>
      </c>
      <c r="F152" s="19"/>
      <c r="G152" s="19"/>
    </row>
    <row r="153" spans="1:7" ht="31.9" customHeight="1" x14ac:dyDescent="0.25">
      <c r="A153" s="52"/>
      <c r="B153" s="52"/>
      <c r="C153" s="29" t="s">
        <v>10</v>
      </c>
      <c r="D153" s="28">
        <v>0</v>
      </c>
      <c r="E153" s="28">
        <v>0</v>
      </c>
      <c r="F153" s="19"/>
      <c r="G153" s="19"/>
    </row>
    <row r="154" spans="1:7" ht="37.5" customHeight="1" x14ac:dyDescent="0.25">
      <c r="A154" s="52"/>
      <c r="B154" s="52"/>
      <c r="C154" s="29" t="s">
        <v>11</v>
      </c>
      <c r="D154" s="28">
        <v>0</v>
      </c>
      <c r="E154" s="28">
        <v>0</v>
      </c>
      <c r="F154" s="19"/>
      <c r="G154" s="19"/>
    </row>
    <row r="155" spans="1:7" ht="23.25" customHeight="1" x14ac:dyDescent="0.25">
      <c r="A155" s="52"/>
      <c r="B155" s="52"/>
      <c r="C155" s="29" t="s">
        <v>12</v>
      </c>
      <c r="D155" s="28">
        <v>0</v>
      </c>
      <c r="E155" s="28">
        <v>0</v>
      </c>
      <c r="F155" s="19"/>
      <c r="G155" s="19"/>
    </row>
    <row r="156" spans="1:7" s="30" customFormat="1" ht="31.9" customHeight="1" x14ac:dyDescent="0.25">
      <c r="A156" s="43" t="s">
        <v>30</v>
      </c>
      <c r="B156" s="54" t="s">
        <v>51</v>
      </c>
      <c r="C156" s="2" t="s">
        <v>6</v>
      </c>
      <c r="D156" s="15">
        <f>SUM(D157:D162)</f>
        <v>2245</v>
      </c>
      <c r="E156" s="15">
        <f>SUM(E157:E162)</f>
        <v>2243.9940000000001</v>
      </c>
      <c r="F156" s="19"/>
      <c r="G156" s="19"/>
    </row>
    <row r="157" spans="1:7" s="30" customFormat="1" ht="23.25" customHeight="1" x14ac:dyDescent="0.25">
      <c r="A157" s="43"/>
      <c r="B157" s="54"/>
      <c r="C157" s="3" t="s">
        <v>7</v>
      </c>
      <c r="D157" s="16">
        <v>0</v>
      </c>
      <c r="E157" s="16">
        <v>0</v>
      </c>
      <c r="F157" s="19"/>
      <c r="G157" s="19"/>
    </row>
    <row r="158" spans="1:7" s="30" customFormat="1" ht="23.25" customHeight="1" x14ac:dyDescent="0.25">
      <c r="A158" s="43"/>
      <c r="B158" s="54"/>
      <c r="C158" s="3" t="s">
        <v>8</v>
      </c>
      <c r="D158" s="16">
        <v>2245</v>
      </c>
      <c r="E158" s="16">
        <v>2243.9940000000001</v>
      </c>
      <c r="F158" s="19"/>
      <c r="G158" s="19"/>
    </row>
    <row r="159" spans="1:7" s="30" customFormat="1" ht="23.25" customHeight="1" x14ac:dyDescent="0.25">
      <c r="A159" s="43"/>
      <c r="B159" s="54"/>
      <c r="C159" s="3" t="s">
        <v>9</v>
      </c>
      <c r="D159" s="16">
        <v>0</v>
      </c>
      <c r="E159" s="16">
        <v>0</v>
      </c>
      <c r="F159" s="19"/>
      <c r="G159" s="19"/>
    </row>
    <row r="160" spans="1:7" s="30" customFormat="1" ht="36" customHeight="1" x14ac:dyDescent="0.25">
      <c r="A160" s="43"/>
      <c r="B160" s="54"/>
      <c r="C160" s="13" t="s">
        <v>10</v>
      </c>
      <c r="D160" s="16">
        <v>0</v>
      </c>
      <c r="E160" s="16">
        <v>0</v>
      </c>
      <c r="F160" s="19"/>
      <c r="G160" s="19"/>
    </row>
    <row r="161" spans="1:7" s="30" customFormat="1" ht="45" customHeight="1" x14ac:dyDescent="0.25">
      <c r="A161" s="43"/>
      <c r="B161" s="54"/>
      <c r="C161" s="13" t="s">
        <v>11</v>
      </c>
      <c r="D161" s="16">
        <v>0</v>
      </c>
      <c r="E161" s="16">
        <v>0</v>
      </c>
      <c r="F161" s="19"/>
      <c r="G161" s="19"/>
    </row>
    <row r="162" spans="1:7" s="30" customFormat="1" ht="23.25" customHeight="1" x14ac:dyDescent="0.25">
      <c r="A162" s="43"/>
      <c r="B162" s="54"/>
      <c r="C162" s="3" t="s">
        <v>12</v>
      </c>
      <c r="D162" s="16">
        <v>0</v>
      </c>
      <c r="E162" s="16">
        <v>0</v>
      </c>
      <c r="F162" s="19"/>
      <c r="G162" s="19"/>
    </row>
    <row r="163" spans="1:7" s="30" customFormat="1" ht="23.25" customHeight="1" x14ac:dyDescent="0.25">
      <c r="A163" s="51" t="s">
        <v>32</v>
      </c>
      <c r="B163" s="58" t="s">
        <v>52</v>
      </c>
      <c r="C163" s="2" t="s">
        <v>6</v>
      </c>
      <c r="D163" s="15">
        <f>SUM(D164:D169)</f>
        <v>620</v>
      </c>
      <c r="E163" s="15">
        <f>SUM(E164:E169)</f>
        <v>620</v>
      </c>
      <c r="F163" s="19"/>
      <c r="G163" s="19"/>
    </row>
    <row r="164" spans="1:7" s="30" customFormat="1" ht="23.25" customHeight="1" x14ac:dyDescent="0.25">
      <c r="A164" s="51"/>
      <c r="B164" s="58"/>
      <c r="C164" s="3" t="s">
        <v>7</v>
      </c>
      <c r="D164" s="16">
        <v>0</v>
      </c>
      <c r="E164" s="16">
        <v>0</v>
      </c>
      <c r="F164" s="19"/>
      <c r="G164" s="19"/>
    </row>
    <row r="165" spans="1:7" s="30" customFormat="1" ht="23.25" customHeight="1" x14ac:dyDescent="0.25">
      <c r="A165" s="51"/>
      <c r="B165" s="58"/>
      <c r="C165" s="3" t="s">
        <v>8</v>
      </c>
      <c r="D165" s="16">
        <v>620</v>
      </c>
      <c r="E165" s="16">
        <v>620</v>
      </c>
      <c r="F165" s="19"/>
      <c r="G165" s="19"/>
    </row>
    <row r="166" spans="1:7" s="30" customFormat="1" ht="23.25" customHeight="1" x14ac:dyDescent="0.25">
      <c r="A166" s="51"/>
      <c r="B166" s="58"/>
      <c r="C166" s="3" t="s">
        <v>9</v>
      </c>
      <c r="D166" s="16">
        <v>0</v>
      </c>
      <c r="E166" s="16">
        <v>0</v>
      </c>
      <c r="F166" s="19"/>
      <c r="G166" s="19"/>
    </row>
    <row r="167" spans="1:7" s="30" customFormat="1" ht="23.25" customHeight="1" x14ac:dyDescent="0.25">
      <c r="A167" s="51"/>
      <c r="B167" s="58"/>
      <c r="C167" s="13" t="s">
        <v>10</v>
      </c>
      <c r="D167" s="16">
        <v>0</v>
      </c>
      <c r="E167" s="16">
        <v>0</v>
      </c>
      <c r="F167" s="19"/>
      <c r="G167" s="19"/>
    </row>
    <row r="168" spans="1:7" s="30" customFormat="1" ht="23.25" customHeight="1" x14ac:dyDescent="0.25">
      <c r="A168" s="51"/>
      <c r="B168" s="58"/>
      <c r="C168" s="13" t="s">
        <v>11</v>
      </c>
      <c r="D168" s="16">
        <v>0</v>
      </c>
      <c r="E168" s="16">
        <v>0</v>
      </c>
      <c r="F168" s="19"/>
      <c r="G168" s="19"/>
    </row>
    <row r="169" spans="1:7" s="30" customFormat="1" ht="23.25" customHeight="1" x14ac:dyDescent="0.25">
      <c r="A169" s="51"/>
      <c r="B169" s="58"/>
      <c r="C169" s="3" t="s">
        <v>12</v>
      </c>
      <c r="D169" s="16">
        <v>0</v>
      </c>
      <c r="E169" s="16">
        <v>0</v>
      </c>
      <c r="F169" s="19"/>
      <c r="G169" s="19"/>
    </row>
    <row r="170" spans="1:7" s="30" customFormat="1" ht="23.25" customHeight="1" x14ac:dyDescent="0.25">
      <c r="A170" s="43" t="s">
        <v>34</v>
      </c>
      <c r="B170" s="54" t="s">
        <v>53</v>
      </c>
      <c r="C170" s="2" t="s">
        <v>6</v>
      </c>
      <c r="D170" s="15">
        <f>SUM(D171:D176)</f>
        <v>150</v>
      </c>
      <c r="E170" s="15">
        <f>SUM(E171:E176)</f>
        <v>150</v>
      </c>
      <c r="F170" s="19"/>
      <c r="G170" s="19"/>
    </row>
    <row r="171" spans="1:7" s="30" customFormat="1" ht="23.25" customHeight="1" x14ac:dyDescent="0.25">
      <c r="A171" s="43"/>
      <c r="B171" s="54"/>
      <c r="C171" s="3" t="s">
        <v>7</v>
      </c>
      <c r="D171" s="16">
        <v>0</v>
      </c>
      <c r="E171" s="16">
        <v>0</v>
      </c>
      <c r="F171" s="19"/>
      <c r="G171" s="19"/>
    </row>
    <row r="172" spans="1:7" s="30" customFormat="1" ht="23.25" customHeight="1" x14ac:dyDescent="0.25">
      <c r="A172" s="43"/>
      <c r="B172" s="54"/>
      <c r="C172" s="3" t="s">
        <v>8</v>
      </c>
      <c r="D172" s="16">
        <v>150</v>
      </c>
      <c r="E172" s="16">
        <v>150</v>
      </c>
      <c r="F172" s="19"/>
      <c r="G172" s="19"/>
    </row>
    <row r="173" spans="1:7" s="30" customFormat="1" ht="23.25" customHeight="1" x14ac:dyDescent="0.25">
      <c r="A173" s="43"/>
      <c r="B173" s="54"/>
      <c r="C173" s="3" t="s">
        <v>9</v>
      </c>
      <c r="D173" s="16">
        <v>0</v>
      </c>
      <c r="E173" s="16">
        <v>0</v>
      </c>
      <c r="F173" s="19"/>
      <c r="G173" s="19"/>
    </row>
    <row r="174" spans="1:7" s="30" customFormat="1" ht="23.25" customHeight="1" x14ac:dyDescent="0.25">
      <c r="A174" s="43"/>
      <c r="B174" s="54"/>
      <c r="C174" s="13" t="s">
        <v>10</v>
      </c>
      <c r="D174" s="16">
        <v>0</v>
      </c>
      <c r="E174" s="16">
        <v>0</v>
      </c>
      <c r="F174" s="19"/>
      <c r="G174" s="19"/>
    </row>
    <row r="175" spans="1:7" s="30" customFormat="1" ht="23.25" customHeight="1" x14ac:dyDescent="0.25">
      <c r="A175" s="43"/>
      <c r="B175" s="54"/>
      <c r="C175" s="13" t="s">
        <v>11</v>
      </c>
      <c r="D175" s="16">
        <v>0</v>
      </c>
      <c r="E175" s="16">
        <v>0</v>
      </c>
      <c r="F175" s="19"/>
      <c r="G175" s="19"/>
    </row>
    <row r="176" spans="1:7" s="30" customFormat="1" ht="23.25" customHeight="1" x14ac:dyDescent="0.25">
      <c r="A176" s="43"/>
      <c r="B176" s="54"/>
      <c r="C176" s="3" t="s">
        <v>12</v>
      </c>
      <c r="D176" s="16">
        <v>0</v>
      </c>
      <c r="E176" s="16">
        <v>0</v>
      </c>
      <c r="F176" s="19"/>
      <c r="G176" s="19"/>
    </row>
    <row r="177" spans="1:7" s="30" customFormat="1" ht="23.25" customHeight="1" x14ac:dyDescent="0.25">
      <c r="A177" s="43" t="s">
        <v>36</v>
      </c>
      <c r="B177" s="54" t="s">
        <v>54</v>
      </c>
      <c r="C177" s="62" t="s">
        <v>6</v>
      </c>
      <c r="D177" s="15">
        <f>SUM(D178:D183)</f>
        <v>2833</v>
      </c>
      <c r="E177" s="15">
        <f>SUM(E178:E183)</f>
        <v>2753.0129999999999</v>
      </c>
      <c r="F177" s="15">
        <f>SUM(F178:F183)</f>
        <v>2833</v>
      </c>
      <c r="G177" s="15">
        <f>SUM(G178:G183)</f>
        <v>2753.0129999999999</v>
      </c>
    </row>
    <row r="178" spans="1:7" s="30" customFormat="1" ht="23.25" customHeight="1" x14ac:dyDescent="0.25">
      <c r="A178" s="43"/>
      <c r="B178" s="54"/>
      <c r="C178" s="63" t="s">
        <v>7</v>
      </c>
      <c r="D178" s="16">
        <v>1500</v>
      </c>
      <c r="E178" s="16">
        <v>1475.778</v>
      </c>
      <c r="F178" s="16">
        <v>1500</v>
      </c>
      <c r="G178" s="16">
        <v>1475.7809999999999</v>
      </c>
    </row>
    <row r="179" spans="1:7" s="30" customFormat="1" ht="23.25" customHeight="1" x14ac:dyDescent="0.25">
      <c r="A179" s="43"/>
      <c r="B179" s="54"/>
      <c r="C179" s="63" t="s">
        <v>8</v>
      </c>
      <c r="D179" s="16">
        <v>1333</v>
      </c>
      <c r="E179" s="16">
        <v>1277.2349999999999</v>
      </c>
      <c r="F179" s="16">
        <v>1333</v>
      </c>
      <c r="G179" s="16">
        <v>1277.232</v>
      </c>
    </row>
    <row r="180" spans="1:7" s="30" customFormat="1" ht="23.25" customHeight="1" x14ac:dyDescent="0.25">
      <c r="A180" s="43"/>
      <c r="B180" s="54"/>
      <c r="C180" s="63" t="s">
        <v>9</v>
      </c>
      <c r="D180" s="16">
        <v>0</v>
      </c>
      <c r="E180" s="16">
        <v>0</v>
      </c>
      <c r="F180" s="19"/>
      <c r="G180" s="19"/>
    </row>
    <row r="181" spans="1:7" s="30" customFormat="1" ht="23.25" customHeight="1" x14ac:dyDescent="0.25">
      <c r="A181" s="43"/>
      <c r="B181" s="54"/>
      <c r="C181" s="64" t="s">
        <v>10</v>
      </c>
      <c r="D181" s="16">
        <v>0</v>
      </c>
      <c r="E181" s="16">
        <v>0</v>
      </c>
      <c r="F181" s="19"/>
      <c r="G181" s="19"/>
    </row>
    <row r="182" spans="1:7" s="30" customFormat="1" ht="23.25" customHeight="1" x14ac:dyDescent="0.25">
      <c r="A182" s="43"/>
      <c r="B182" s="54"/>
      <c r="C182" s="64" t="s">
        <v>11</v>
      </c>
      <c r="D182" s="16">
        <v>0</v>
      </c>
      <c r="E182" s="16">
        <v>0</v>
      </c>
      <c r="F182" s="19"/>
      <c r="G182" s="19"/>
    </row>
    <row r="183" spans="1:7" s="30" customFormat="1" ht="23.25" customHeight="1" x14ac:dyDescent="0.25">
      <c r="A183" s="43"/>
      <c r="B183" s="54"/>
      <c r="C183" s="63" t="s">
        <v>12</v>
      </c>
      <c r="D183" s="16">
        <v>0</v>
      </c>
      <c r="E183" s="16">
        <v>0</v>
      </c>
      <c r="F183" s="19"/>
      <c r="G183" s="19"/>
    </row>
    <row r="184" spans="1:7" s="30" customFormat="1" ht="23.25" customHeight="1" x14ac:dyDescent="0.25">
      <c r="A184" s="43" t="s">
        <v>50</v>
      </c>
      <c r="B184" s="54" t="s">
        <v>55</v>
      </c>
      <c r="C184" s="62" t="s">
        <v>6</v>
      </c>
      <c r="D184" s="15">
        <f>SUM(D185:D190)</f>
        <v>2138</v>
      </c>
      <c r="E184" s="15">
        <f>SUM(E185:E190)</f>
        <v>2079.3870000000002</v>
      </c>
      <c r="F184" s="15">
        <f>SUM(F185:F190)</f>
        <v>2138</v>
      </c>
      <c r="G184" s="15">
        <f>SUM(G185:G190)</f>
        <v>2079.3870000000002</v>
      </c>
    </row>
    <row r="185" spans="1:7" s="30" customFormat="1" ht="23.25" customHeight="1" x14ac:dyDescent="0.25">
      <c r="A185" s="43"/>
      <c r="B185" s="54"/>
      <c r="C185" s="63" t="s">
        <v>7</v>
      </c>
      <c r="D185" s="39">
        <v>507</v>
      </c>
      <c r="E185" s="16">
        <v>506.34</v>
      </c>
      <c r="F185" s="16">
        <v>507.00299999999999</v>
      </c>
      <c r="G185" s="16">
        <v>506.34</v>
      </c>
    </row>
    <row r="186" spans="1:7" s="30" customFormat="1" ht="23.25" customHeight="1" x14ac:dyDescent="0.25">
      <c r="A186" s="43"/>
      <c r="B186" s="54"/>
      <c r="C186" s="63" t="s">
        <v>8</v>
      </c>
      <c r="D186" s="39">
        <v>1631</v>
      </c>
      <c r="E186" s="16">
        <v>1573.047</v>
      </c>
      <c r="F186" s="16">
        <v>1630.9970000000001</v>
      </c>
      <c r="G186" s="16">
        <v>1573.047</v>
      </c>
    </row>
    <row r="187" spans="1:7" s="30" customFormat="1" ht="23.25" customHeight="1" x14ac:dyDescent="0.25">
      <c r="A187" s="43"/>
      <c r="B187" s="54"/>
      <c r="C187" s="63" t="s">
        <v>9</v>
      </c>
      <c r="D187" s="16">
        <v>0</v>
      </c>
      <c r="E187" s="16">
        <v>0</v>
      </c>
      <c r="F187" s="19"/>
      <c r="G187" s="19"/>
    </row>
    <row r="188" spans="1:7" s="30" customFormat="1" ht="23.25" customHeight="1" x14ac:dyDescent="0.25">
      <c r="A188" s="43"/>
      <c r="B188" s="54"/>
      <c r="C188" s="64" t="s">
        <v>10</v>
      </c>
      <c r="D188" s="16">
        <v>0</v>
      </c>
      <c r="E188" s="16">
        <v>0</v>
      </c>
      <c r="F188" s="19"/>
      <c r="G188" s="19"/>
    </row>
    <row r="189" spans="1:7" s="30" customFormat="1" ht="23.25" customHeight="1" x14ac:dyDescent="0.25">
      <c r="A189" s="43"/>
      <c r="B189" s="54"/>
      <c r="C189" s="13" t="s">
        <v>11</v>
      </c>
      <c r="D189" s="16">
        <v>0</v>
      </c>
      <c r="E189" s="16">
        <v>0</v>
      </c>
      <c r="F189" s="19"/>
      <c r="G189" s="19"/>
    </row>
    <row r="190" spans="1:7" s="30" customFormat="1" ht="23.25" customHeight="1" x14ac:dyDescent="0.25">
      <c r="A190" s="43"/>
      <c r="B190" s="54"/>
      <c r="C190" s="3" t="s">
        <v>12</v>
      </c>
      <c r="D190" s="16">
        <v>0</v>
      </c>
      <c r="E190" s="16">
        <v>0</v>
      </c>
      <c r="F190" s="19"/>
      <c r="G190" s="19"/>
    </row>
    <row r="191" spans="1:7" s="30" customFormat="1" ht="9" customHeight="1" x14ac:dyDescent="0.25">
      <c r="A191" s="34"/>
      <c r="B191" s="34"/>
      <c r="C191" s="35"/>
      <c r="D191" s="36"/>
      <c r="E191" s="36"/>
      <c r="F191" s="19"/>
      <c r="G191" s="19"/>
    </row>
    <row r="192" spans="1:7" s="5" customFormat="1" ht="21.75" customHeight="1" x14ac:dyDescent="0.25">
      <c r="A192" s="5" t="s">
        <v>24</v>
      </c>
      <c r="F192" s="20"/>
      <c r="G192" s="20"/>
    </row>
    <row r="193" spans="1:7" s="5" customFormat="1" ht="28.5" customHeight="1" x14ac:dyDescent="0.25">
      <c r="A193" s="53" t="s">
        <v>25</v>
      </c>
      <c r="B193" s="53"/>
      <c r="C193" s="53"/>
      <c r="D193" s="53"/>
      <c r="E193" s="53"/>
      <c r="F193" s="20"/>
      <c r="G193" s="20"/>
    </row>
  </sheetData>
  <mergeCells count="55">
    <mergeCell ref="F7:G7"/>
    <mergeCell ref="B156:B162"/>
    <mergeCell ref="B163:B169"/>
    <mergeCell ref="B170:B176"/>
    <mergeCell ref="B177:B183"/>
    <mergeCell ref="B114:B120"/>
    <mergeCell ref="B121:B127"/>
    <mergeCell ref="B128:B134"/>
    <mergeCell ref="B135:B141"/>
    <mergeCell ref="B142:B148"/>
    <mergeCell ref="B79:B85"/>
    <mergeCell ref="B100:B106"/>
    <mergeCell ref="A100:A106"/>
    <mergeCell ref="A51:A57"/>
    <mergeCell ref="B51:B57"/>
    <mergeCell ref="A58:A64"/>
    <mergeCell ref="B58:B64"/>
    <mergeCell ref="B72:B78"/>
    <mergeCell ref="A72:A78"/>
    <mergeCell ref="A65:A71"/>
    <mergeCell ref="B65:B71"/>
    <mergeCell ref="A79:A85"/>
    <mergeCell ref="B86:B92"/>
    <mergeCell ref="A86:A92"/>
    <mergeCell ref="B93:B99"/>
    <mergeCell ref="A93:A99"/>
    <mergeCell ref="A107:A113"/>
    <mergeCell ref="B107:B113"/>
    <mergeCell ref="A149:A155"/>
    <mergeCell ref="B149:B155"/>
    <mergeCell ref="A193:E193"/>
    <mergeCell ref="A114:A120"/>
    <mergeCell ref="A121:A127"/>
    <mergeCell ref="A128:A134"/>
    <mergeCell ref="A135:A141"/>
    <mergeCell ref="A142:A148"/>
    <mergeCell ref="B184:B190"/>
    <mergeCell ref="A156:A162"/>
    <mergeCell ref="A163:A169"/>
    <mergeCell ref="A170:A176"/>
    <mergeCell ref="A177:A183"/>
    <mergeCell ref="A184:A190"/>
    <mergeCell ref="A44:A50"/>
    <mergeCell ref="B44:B50"/>
    <mergeCell ref="A4:E4"/>
    <mergeCell ref="A9:A15"/>
    <mergeCell ref="B9:B15"/>
    <mergeCell ref="A16:A22"/>
    <mergeCell ref="B16:B22"/>
    <mergeCell ref="A23:A29"/>
    <mergeCell ref="B23:B29"/>
    <mergeCell ref="A30:A36"/>
    <mergeCell ref="B30:B36"/>
    <mergeCell ref="A37:A43"/>
    <mergeCell ref="B37:B43"/>
  </mergeCells>
  <hyperlinks>
    <hyperlink ref="D7" location="sub_10127" display="sub_10127"/>
  </hyperlinks>
  <pageMargins left="0.51181102362204722" right="0.11811023622047245" top="0.35433070866141736" bottom="0.15748031496062992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topLeftCell="A19" zoomScale="60" zoomScaleNormal="60" workbookViewId="0">
      <selection activeCell="E17" sqref="E17:E18"/>
    </sheetView>
  </sheetViews>
  <sheetFormatPr defaultRowHeight="15" x14ac:dyDescent="0.25"/>
  <cols>
    <col min="1" max="1" width="22.140625" customWidth="1"/>
    <col min="2" max="2" width="27.85546875" customWidth="1"/>
    <col min="3" max="3" width="33.7109375" customWidth="1"/>
    <col min="4" max="4" width="29.28515625" customWidth="1"/>
    <col min="5" max="5" width="29.7109375" customWidth="1"/>
    <col min="6" max="6" width="23.85546875" style="18" customWidth="1"/>
    <col min="7" max="7" width="21.7109375" style="18" customWidth="1"/>
  </cols>
  <sheetData>
    <row r="1" spans="1:7" ht="15.75" x14ac:dyDescent="0.25">
      <c r="E1" s="8" t="s">
        <v>19</v>
      </c>
    </row>
    <row r="2" spans="1:7" ht="15.75" x14ac:dyDescent="0.25">
      <c r="A2" s="4"/>
      <c r="B2" s="5"/>
      <c r="C2" s="5"/>
      <c r="D2" s="5"/>
      <c r="E2" s="5"/>
    </row>
    <row r="3" spans="1:7" ht="15.75" x14ac:dyDescent="0.25">
      <c r="A3" s="5"/>
      <c r="B3" s="5"/>
      <c r="C3" s="6" t="s">
        <v>20</v>
      </c>
      <c r="D3" s="5"/>
      <c r="E3" s="5"/>
    </row>
    <row r="4" spans="1:7" ht="30" customHeight="1" x14ac:dyDescent="0.25">
      <c r="A4" s="44" t="s">
        <v>26</v>
      </c>
      <c r="B4" s="44"/>
      <c r="C4" s="44"/>
      <c r="D4" s="44"/>
      <c r="E4" s="44"/>
    </row>
    <row r="5" spans="1:7" ht="15.75" customHeight="1" x14ac:dyDescent="0.25">
      <c r="A5" s="11"/>
      <c r="B5" s="11"/>
      <c r="C5" s="17" t="s">
        <v>27</v>
      </c>
      <c r="D5" s="11"/>
      <c r="E5" s="22" t="s">
        <v>28</v>
      </c>
    </row>
    <row r="6" spans="1:7" ht="15.75" x14ac:dyDescent="0.25">
      <c r="E6" s="7" t="s">
        <v>21</v>
      </c>
    </row>
    <row r="7" spans="1:7" ht="117" customHeight="1" x14ac:dyDescent="0.25">
      <c r="A7" s="1" t="s">
        <v>0</v>
      </c>
      <c r="B7" s="1" t="s">
        <v>29</v>
      </c>
      <c r="C7" s="1" t="s">
        <v>1</v>
      </c>
      <c r="D7" s="9" t="s">
        <v>2</v>
      </c>
      <c r="E7" s="9" t="s">
        <v>3</v>
      </c>
    </row>
    <row r="8" spans="1:7" ht="15.75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</row>
    <row r="9" spans="1:7" ht="23.45" customHeight="1" x14ac:dyDescent="0.25">
      <c r="A9" s="45" t="s">
        <v>4</v>
      </c>
      <c r="B9" s="45" t="s">
        <v>5</v>
      </c>
      <c r="C9" s="2" t="s">
        <v>6</v>
      </c>
      <c r="D9" s="10">
        <f t="shared" ref="D9:E12" si="0">D16+D23+D30+D37</f>
        <v>1744404.5849999997</v>
      </c>
      <c r="E9" s="10">
        <f t="shared" si="0"/>
        <v>1838341.2520000001</v>
      </c>
      <c r="F9" s="19">
        <v>1744404.585</v>
      </c>
      <c r="G9" s="19">
        <v>1836050.4879999999</v>
      </c>
    </row>
    <row r="10" spans="1:7" ht="18" customHeight="1" x14ac:dyDescent="0.25">
      <c r="A10" s="46"/>
      <c r="B10" s="46"/>
      <c r="C10" s="3" t="s">
        <v>7</v>
      </c>
      <c r="D10" s="16">
        <f t="shared" si="0"/>
        <v>64960.299999999996</v>
      </c>
      <c r="E10" s="16">
        <f t="shared" si="0"/>
        <v>64960.251000000004</v>
      </c>
      <c r="F10" s="19"/>
      <c r="G10" s="19">
        <f>G9-E9</f>
        <v>-2290.7640000001993</v>
      </c>
    </row>
    <row r="11" spans="1:7" ht="18.75" customHeight="1" x14ac:dyDescent="0.25">
      <c r="A11" s="46"/>
      <c r="B11" s="46"/>
      <c r="C11" s="3" t="s">
        <v>8</v>
      </c>
      <c r="D11" s="16">
        <f t="shared" si="0"/>
        <v>1230237.9849999999</v>
      </c>
      <c r="E11" s="16">
        <f t="shared" si="0"/>
        <v>1324174.7010000001</v>
      </c>
      <c r="F11" s="19"/>
      <c r="G11" s="19"/>
    </row>
    <row r="12" spans="1:7" ht="17.25" customHeight="1" x14ac:dyDescent="0.25">
      <c r="A12" s="46"/>
      <c r="B12" s="46"/>
      <c r="C12" s="3" t="s">
        <v>9</v>
      </c>
      <c r="D12" s="16">
        <f t="shared" si="0"/>
        <v>418562.30000000005</v>
      </c>
      <c r="E12" s="16">
        <f t="shared" si="0"/>
        <v>418562.30000000005</v>
      </c>
      <c r="F12" s="19"/>
      <c r="G12" s="19"/>
    </row>
    <row r="13" spans="1:7" ht="33" customHeight="1" x14ac:dyDescent="0.25">
      <c r="A13" s="46"/>
      <c r="B13" s="46"/>
      <c r="C13" s="13" t="s">
        <v>10</v>
      </c>
      <c r="D13" s="16">
        <v>0</v>
      </c>
      <c r="E13" s="16">
        <v>0</v>
      </c>
      <c r="F13" s="19"/>
      <c r="G13" s="19"/>
    </row>
    <row r="14" spans="1:7" ht="47.25" customHeight="1" x14ac:dyDescent="0.25">
      <c r="A14" s="46"/>
      <c r="B14" s="46"/>
      <c r="C14" s="13" t="s">
        <v>11</v>
      </c>
      <c r="D14" s="16">
        <v>0</v>
      </c>
      <c r="E14" s="16">
        <v>0</v>
      </c>
      <c r="F14" s="19"/>
      <c r="G14" s="19"/>
    </row>
    <row r="15" spans="1:7" ht="19.149999999999999" customHeight="1" x14ac:dyDescent="0.25">
      <c r="A15" s="47"/>
      <c r="B15" s="47"/>
      <c r="C15" s="3" t="s">
        <v>12</v>
      </c>
      <c r="D15" s="12">
        <f>D22+D36+D43+D29</f>
        <v>30644</v>
      </c>
      <c r="E15" s="12">
        <f>E22+E36+E43+E29</f>
        <v>30644</v>
      </c>
      <c r="F15" s="19"/>
      <c r="G15" s="19"/>
    </row>
    <row r="16" spans="1:7" ht="27" customHeight="1" x14ac:dyDescent="0.25">
      <c r="A16" s="45" t="s">
        <v>13</v>
      </c>
      <c r="B16" s="45" t="s">
        <v>14</v>
      </c>
      <c r="C16" s="2" t="s">
        <v>6</v>
      </c>
      <c r="D16" s="10">
        <f>SUM(D17:D22)</f>
        <v>551851.61099999992</v>
      </c>
      <c r="E16" s="10">
        <f>SUM(E17:E22)</f>
        <v>565304.54599999997</v>
      </c>
      <c r="F16" s="19">
        <v>551851.61100000003</v>
      </c>
      <c r="G16" s="19">
        <v>565304.54599999997</v>
      </c>
    </row>
    <row r="17" spans="1:7" ht="23.25" customHeight="1" x14ac:dyDescent="0.25">
      <c r="A17" s="46"/>
      <c r="B17" s="46"/>
      <c r="C17" s="3" t="s">
        <v>7</v>
      </c>
      <c r="D17" s="12">
        <v>5301.6</v>
      </c>
      <c r="E17" s="16">
        <v>5301.5969999999998</v>
      </c>
      <c r="F17" s="19"/>
      <c r="G17" s="19"/>
    </row>
    <row r="18" spans="1:7" ht="21" customHeight="1" x14ac:dyDescent="0.25">
      <c r="A18" s="46"/>
      <c r="B18" s="46"/>
      <c r="C18" s="3" t="s">
        <v>8</v>
      </c>
      <c r="D18" s="12">
        <v>408677.11099999998</v>
      </c>
      <c r="E18" s="16">
        <f>427431.646-E17</f>
        <v>422130.049</v>
      </c>
      <c r="F18" s="19"/>
      <c r="G18" s="19"/>
    </row>
    <row r="19" spans="1:7" ht="17.25" customHeight="1" x14ac:dyDescent="0.25">
      <c r="A19" s="46"/>
      <c r="B19" s="46"/>
      <c r="C19" s="3" t="s">
        <v>9</v>
      </c>
      <c r="D19" s="12">
        <v>133248.9</v>
      </c>
      <c r="E19" s="16">
        <v>133248.9</v>
      </c>
      <c r="F19" s="19"/>
      <c r="G19" s="19"/>
    </row>
    <row r="20" spans="1:7" ht="51" customHeight="1" x14ac:dyDescent="0.25">
      <c r="A20" s="46"/>
      <c r="B20" s="46"/>
      <c r="C20" s="13" t="s">
        <v>10</v>
      </c>
      <c r="D20" s="16">
        <v>0</v>
      </c>
      <c r="E20" s="16">
        <v>0</v>
      </c>
      <c r="F20" s="19"/>
      <c r="G20" s="19"/>
    </row>
    <row r="21" spans="1:7" ht="52.5" customHeight="1" x14ac:dyDescent="0.25">
      <c r="A21" s="46"/>
      <c r="B21" s="46"/>
      <c r="C21" s="13" t="s">
        <v>11</v>
      </c>
      <c r="D21" s="16">
        <v>0</v>
      </c>
      <c r="E21" s="16">
        <v>0</v>
      </c>
      <c r="F21" s="19"/>
      <c r="G21" s="19"/>
    </row>
    <row r="22" spans="1:7" ht="27" customHeight="1" x14ac:dyDescent="0.25">
      <c r="A22" s="47"/>
      <c r="B22" s="47"/>
      <c r="C22" s="3" t="s">
        <v>12</v>
      </c>
      <c r="D22" s="12">
        <v>4624</v>
      </c>
      <c r="E22" s="12">
        <v>4624</v>
      </c>
      <c r="F22" s="19"/>
      <c r="G22" s="19"/>
    </row>
    <row r="23" spans="1:7" ht="18.600000000000001" customHeight="1" x14ac:dyDescent="0.25">
      <c r="A23" s="59" t="s">
        <v>15</v>
      </c>
      <c r="B23" s="59" t="s">
        <v>16</v>
      </c>
      <c r="C23" s="2" t="s">
        <v>6</v>
      </c>
      <c r="D23" s="10">
        <f>SUM(D24:D29)</f>
        <v>642170.32499999995</v>
      </c>
      <c r="E23" s="10">
        <f>SUM(E24:E29)</f>
        <v>695762.94299999997</v>
      </c>
      <c r="F23" s="19">
        <v>642170.32499999995</v>
      </c>
      <c r="G23" s="19">
        <v>695762.94299999997</v>
      </c>
    </row>
    <row r="24" spans="1:7" ht="15" customHeight="1" x14ac:dyDescent="0.25">
      <c r="A24" s="60"/>
      <c r="B24" s="60"/>
      <c r="C24" s="3" t="s">
        <v>7</v>
      </c>
      <c r="D24" s="12">
        <v>3300</v>
      </c>
      <c r="E24" s="16">
        <v>3299.998</v>
      </c>
      <c r="F24" s="19"/>
      <c r="G24" s="19"/>
    </row>
    <row r="25" spans="1:7" ht="17.25" customHeight="1" x14ac:dyDescent="0.25">
      <c r="A25" s="60"/>
      <c r="B25" s="60"/>
      <c r="C25" s="3" t="s">
        <v>8</v>
      </c>
      <c r="D25" s="12">
        <v>328286.92499999999</v>
      </c>
      <c r="E25" s="16">
        <f>385179.543-E24</f>
        <v>381879.54499999998</v>
      </c>
      <c r="F25" s="19"/>
      <c r="G25" s="19"/>
    </row>
    <row r="26" spans="1:7" ht="15.6" customHeight="1" x14ac:dyDescent="0.25">
      <c r="A26" s="60"/>
      <c r="B26" s="60"/>
      <c r="C26" s="3" t="s">
        <v>9</v>
      </c>
      <c r="D26" s="12">
        <v>285313.40000000002</v>
      </c>
      <c r="E26" s="16">
        <v>285313.40000000002</v>
      </c>
      <c r="F26" s="19"/>
      <c r="G26" s="19"/>
    </row>
    <row r="27" spans="1:7" ht="36" customHeight="1" x14ac:dyDescent="0.25">
      <c r="A27" s="60"/>
      <c r="B27" s="60"/>
      <c r="C27" s="13" t="s">
        <v>10</v>
      </c>
      <c r="D27" s="16">
        <v>0</v>
      </c>
      <c r="E27" s="16">
        <v>0</v>
      </c>
      <c r="F27" s="19"/>
      <c r="G27" s="19"/>
    </row>
    <row r="28" spans="1:7" ht="45" customHeight="1" x14ac:dyDescent="0.25">
      <c r="A28" s="60"/>
      <c r="B28" s="60"/>
      <c r="C28" s="13" t="s">
        <v>11</v>
      </c>
      <c r="D28" s="16">
        <v>0</v>
      </c>
      <c r="E28" s="16">
        <v>0</v>
      </c>
      <c r="F28" s="19"/>
      <c r="G28" s="19"/>
    </row>
    <row r="29" spans="1:7" ht="16.899999999999999" customHeight="1" x14ac:dyDescent="0.25">
      <c r="A29" s="61"/>
      <c r="B29" s="61"/>
      <c r="C29" s="3" t="s">
        <v>12</v>
      </c>
      <c r="D29" s="12">
        <v>25270</v>
      </c>
      <c r="E29" s="12">
        <v>25270</v>
      </c>
      <c r="F29" s="19"/>
      <c r="G29" s="19"/>
    </row>
    <row r="30" spans="1:7" ht="20.45" customHeight="1" x14ac:dyDescent="0.25">
      <c r="A30" s="45" t="s">
        <v>17</v>
      </c>
      <c r="B30" s="45" t="s">
        <v>18</v>
      </c>
      <c r="C30" s="2" t="s">
        <v>6</v>
      </c>
      <c r="D30" s="10">
        <f>SUM(D31:D36)</f>
        <v>542396.64899999998</v>
      </c>
      <c r="E30" s="10">
        <f>SUM(E31:E36)</f>
        <v>569427.36899999995</v>
      </c>
      <c r="F30" s="19">
        <v>542396.64899999998</v>
      </c>
      <c r="G30" s="19">
        <v>569427.36899999995</v>
      </c>
    </row>
    <row r="31" spans="1:7" ht="18.600000000000001" customHeight="1" x14ac:dyDescent="0.25">
      <c r="A31" s="46"/>
      <c r="B31" s="46"/>
      <c r="C31" s="3" t="s">
        <v>7</v>
      </c>
      <c r="D31" s="12">
        <v>54351.7</v>
      </c>
      <c r="E31" s="16">
        <v>54351.656000000003</v>
      </c>
      <c r="F31" s="19">
        <f>F30-D30</f>
        <v>0</v>
      </c>
      <c r="G31" s="19">
        <f>G30-E30</f>
        <v>0</v>
      </c>
    </row>
    <row r="32" spans="1:7" ht="17.25" customHeight="1" x14ac:dyDescent="0.25">
      <c r="A32" s="46"/>
      <c r="B32" s="46"/>
      <c r="C32" s="3" t="s">
        <v>8</v>
      </c>
      <c r="D32" s="12">
        <f>485617.849+1677.1</f>
        <v>487294.94899999996</v>
      </c>
      <c r="E32" s="16">
        <f>568677.369-E31</f>
        <v>514325.71299999993</v>
      </c>
      <c r="F32" s="19"/>
      <c r="G32" s="19"/>
    </row>
    <row r="33" spans="1:7" ht="19.5" customHeight="1" x14ac:dyDescent="0.25">
      <c r="A33" s="46"/>
      <c r="B33" s="46"/>
      <c r="C33" s="3" t="s">
        <v>9</v>
      </c>
      <c r="D33" s="12">
        <v>0</v>
      </c>
      <c r="E33" s="12">
        <v>0</v>
      </c>
      <c r="F33" s="19"/>
      <c r="G33" s="19"/>
    </row>
    <row r="34" spans="1:7" ht="34.15" customHeight="1" x14ac:dyDescent="0.25">
      <c r="A34" s="46"/>
      <c r="B34" s="46"/>
      <c r="C34" s="13" t="s">
        <v>10</v>
      </c>
      <c r="D34" s="16">
        <v>0</v>
      </c>
      <c r="E34" s="16">
        <v>0</v>
      </c>
      <c r="F34" s="19"/>
      <c r="G34" s="19"/>
    </row>
    <row r="35" spans="1:7" ht="47.25" customHeight="1" x14ac:dyDescent="0.25">
      <c r="A35" s="46"/>
      <c r="B35" s="46"/>
      <c r="C35" s="13" t="s">
        <v>11</v>
      </c>
      <c r="D35" s="16">
        <v>0</v>
      </c>
      <c r="E35" s="16">
        <v>0</v>
      </c>
      <c r="F35" s="19"/>
      <c r="G35" s="19"/>
    </row>
    <row r="36" spans="1:7" ht="24.6" customHeight="1" x14ac:dyDescent="0.25">
      <c r="A36" s="47"/>
      <c r="B36" s="47"/>
      <c r="C36" s="13" t="s">
        <v>12</v>
      </c>
      <c r="D36" s="16">
        <v>750</v>
      </c>
      <c r="E36" s="16">
        <v>750</v>
      </c>
      <c r="F36" s="19"/>
      <c r="G36" s="19"/>
    </row>
    <row r="37" spans="1:7" ht="24" customHeight="1" x14ac:dyDescent="0.25">
      <c r="A37" s="45" t="s">
        <v>22</v>
      </c>
      <c r="B37" s="45" t="s">
        <v>23</v>
      </c>
      <c r="C37" s="14" t="s">
        <v>6</v>
      </c>
      <c r="D37" s="15">
        <f>SUM(D38:D43)</f>
        <v>7986</v>
      </c>
      <c r="E37" s="15">
        <f>SUM(E38:E43)</f>
        <v>7846.3940000000002</v>
      </c>
      <c r="F37" s="19">
        <v>7986</v>
      </c>
      <c r="G37" s="19">
        <v>5555.63</v>
      </c>
    </row>
    <row r="38" spans="1:7" ht="22.9" customHeight="1" x14ac:dyDescent="0.25">
      <c r="A38" s="46"/>
      <c r="B38" s="46"/>
      <c r="C38" s="13" t="s">
        <v>7</v>
      </c>
      <c r="D38" s="21">
        <v>2007</v>
      </c>
      <c r="E38" s="21">
        <v>2007</v>
      </c>
      <c r="F38" s="19"/>
      <c r="G38" s="19"/>
    </row>
    <row r="39" spans="1:7" ht="19.899999999999999" customHeight="1" x14ac:dyDescent="0.25">
      <c r="A39" s="46"/>
      <c r="B39" s="46"/>
      <c r="C39" s="13" t="s">
        <v>8</v>
      </c>
      <c r="D39" s="16">
        <v>5979</v>
      </c>
      <c r="E39" s="16">
        <f>7846.394-E38</f>
        <v>5839.3940000000002</v>
      </c>
      <c r="F39" s="19"/>
      <c r="G39" s="19"/>
    </row>
    <row r="40" spans="1:7" ht="25.9" customHeight="1" x14ac:dyDescent="0.25">
      <c r="A40" s="46"/>
      <c r="B40" s="46"/>
      <c r="C40" s="13" t="s">
        <v>9</v>
      </c>
      <c r="D40" s="16">
        <v>0</v>
      </c>
      <c r="E40" s="16">
        <v>0</v>
      </c>
      <c r="F40" s="19"/>
      <c r="G40" s="19"/>
    </row>
    <row r="41" spans="1:7" ht="31.9" customHeight="1" x14ac:dyDescent="0.25">
      <c r="A41" s="46"/>
      <c r="B41" s="46"/>
      <c r="C41" s="13" t="s">
        <v>10</v>
      </c>
      <c r="D41" s="16">
        <v>0</v>
      </c>
      <c r="E41" s="16">
        <v>0</v>
      </c>
      <c r="F41" s="19"/>
      <c r="G41" s="19"/>
    </row>
    <row r="42" spans="1:7" ht="37.5" customHeight="1" x14ac:dyDescent="0.25">
      <c r="A42" s="46"/>
      <c r="B42" s="46"/>
      <c r="C42" s="13" t="s">
        <v>11</v>
      </c>
      <c r="D42" s="16">
        <v>0</v>
      </c>
      <c r="E42" s="16">
        <v>0</v>
      </c>
      <c r="F42" s="19"/>
      <c r="G42" s="19"/>
    </row>
    <row r="43" spans="1:7" ht="23.25" customHeight="1" x14ac:dyDescent="0.25">
      <c r="A43" s="47"/>
      <c r="B43" s="47"/>
      <c r="C43" s="13" t="s">
        <v>12</v>
      </c>
      <c r="D43" s="16">
        <v>0</v>
      </c>
      <c r="E43" s="16">
        <v>0</v>
      </c>
      <c r="F43" s="19"/>
      <c r="G43" s="19"/>
    </row>
    <row r="44" spans="1:7" s="5" customFormat="1" ht="21.75" customHeight="1" x14ac:dyDescent="0.25">
      <c r="A44" s="5" t="s">
        <v>24</v>
      </c>
      <c r="F44" s="20"/>
      <c r="G44" s="20"/>
    </row>
    <row r="45" spans="1:7" s="5" customFormat="1" ht="28.5" customHeight="1" x14ac:dyDescent="0.25">
      <c r="A45" s="53" t="s">
        <v>25</v>
      </c>
      <c r="B45" s="53"/>
      <c r="C45" s="53"/>
      <c r="D45" s="53"/>
      <c r="E45" s="53"/>
      <c r="F45" s="20"/>
      <c r="G45" s="20"/>
    </row>
  </sheetData>
  <mergeCells count="12">
    <mergeCell ref="A30:A36"/>
    <mergeCell ref="B30:B36"/>
    <mergeCell ref="A37:A43"/>
    <mergeCell ref="B37:B43"/>
    <mergeCell ref="A45:E45"/>
    <mergeCell ref="A23:A29"/>
    <mergeCell ref="B23:B29"/>
    <mergeCell ref="A4:E4"/>
    <mergeCell ref="A9:A15"/>
    <mergeCell ref="B9:B15"/>
    <mergeCell ref="A16:A22"/>
    <mergeCell ref="B16:B22"/>
  </mergeCells>
  <hyperlinks>
    <hyperlink ref="D7" location="sub_10127" display="sub_10127"/>
  </hyperlinks>
  <pageMargins left="0.51181102362204722" right="0.11811023622047245" top="0.35433070866141736" bottom="0.15748031496062992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новая форма</vt:lpstr>
      <vt:lpstr>старая форма без СЭП</vt:lpstr>
      <vt:lpstr>'новая форма'!Заголовки_для_печати</vt:lpstr>
      <vt:lpstr>'старая форма без СЭП'!Заголовки_для_печати</vt:lpstr>
      <vt:lpstr>'новая форма'!Область_печати</vt:lpstr>
      <vt:lpstr>'старая форма без СЭП'!Область_печати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Гуляева</dc:creator>
  <cp:lastModifiedBy>Симоненко</cp:lastModifiedBy>
  <cp:lastPrinted>2021-03-11T13:37:11Z</cp:lastPrinted>
  <dcterms:created xsi:type="dcterms:W3CDTF">2018-03-19T14:24:30Z</dcterms:created>
  <dcterms:modified xsi:type="dcterms:W3CDTF">2021-03-17T08:50:14Z</dcterms:modified>
</cp:coreProperties>
</file>